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280" windowHeight="11640" activeTab="1"/>
  </bookViews>
  <sheets>
    <sheet name="Instructions-START HERE" sheetId="1" r:id="rId1"/>
    <sheet name="BUDGET TEMPLATE" sheetId="2" r:id="rId2"/>
    <sheet name="FINANCIAL CALCULATORS &gt;&gt;&gt;" sheetId="3" r:id="rId3"/>
    <sheet name="HST REBATE" sheetId="4" r:id="rId4"/>
    <sheet name="GST REBATE" sheetId="5" r:id="rId5"/>
    <sheet name="NON RES TAX" sheetId="6" r:id="rId6"/>
  </sheets>
  <definedNames>
    <definedName name="_xlnm.Print_Area" localSheetId="1">'BUDGET TEMPLATE'!$A$1:$L$107</definedName>
    <definedName name="_xlnm.Print_Titles" localSheetId="1">'BUDGET TEMPLATE'!$1:$5</definedName>
  </definedNames>
  <calcPr fullCalcOnLoad="1"/>
</workbook>
</file>

<file path=xl/comments2.xml><?xml version="1.0" encoding="utf-8"?>
<comments xmlns="http://schemas.openxmlformats.org/spreadsheetml/2006/main">
  <authors>
    <author>Liz Powell</author>
  </authors>
  <commentList>
    <comment ref="G107" authorId="0">
      <text>
        <r>
          <rPr>
            <b/>
            <sz val="9"/>
            <rFont val="Tahoma"/>
            <family val="2"/>
          </rPr>
          <t>Liz Powell:</t>
        </r>
        <r>
          <rPr>
            <sz val="9"/>
            <rFont val="Tahoma"/>
            <family val="2"/>
          </rPr>
          <t xml:space="preserve">
[Total project cost] - [other funding sources]</t>
        </r>
      </text>
    </comment>
    <comment ref="H107" authorId="0">
      <text>
        <r>
          <rPr>
            <b/>
            <sz val="9"/>
            <rFont val="Tahoma"/>
            <family val="2"/>
          </rPr>
          <t>Liz Powell:</t>
        </r>
        <r>
          <rPr>
            <sz val="9"/>
            <rFont val="Tahoma"/>
            <family val="2"/>
          </rPr>
          <t xml:space="preserve">
Must equal cell G107</t>
        </r>
      </text>
    </comment>
    <comment ref="J4" authorId="0">
      <text>
        <r>
          <rPr>
            <b/>
            <sz val="9"/>
            <rFont val="Tahoma"/>
            <family val="2"/>
          </rPr>
          <t>Liz Powell:</t>
        </r>
        <r>
          <rPr>
            <sz val="9"/>
            <rFont val="Tahoma"/>
            <family val="2"/>
          </rPr>
          <t xml:space="preserve">
Column H + Column I must equal Column G.</t>
        </r>
      </text>
    </comment>
  </commentList>
</comments>
</file>

<file path=xl/comments4.xml><?xml version="1.0" encoding="utf-8"?>
<comments xmlns="http://schemas.openxmlformats.org/spreadsheetml/2006/main">
  <authors>
    <author>Liz Powell</author>
  </authors>
  <commentList>
    <comment ref="E10" authorId="0">
      <text>
        <r>
          <rPr>
            <b/>
            <sz val="9"/>
            <rFont val="Tahoma"/>
            <family val="2"/>
          </rPr>
          <t>Liz Powell:</t>
        </r>
        <r>
          <rPr>
            <sz val="9"/>
            <rFont val="Tahoma"/>
            <family val="2"/>
          </rPr>
          <t xml:space="preserve">
Do not overwrite this formula unless the HST on the invoice differs from this calculation.</t>
        </r>
      </text>
    </comment>
  </commentList>
</comments>
</file>

<file path=xl/comments5.xml><?xml version="1.0" encoding="utf-8"?>
<comments xmlns="http://schemas.openxmlformats.org/spreadsheetml/2006/main">
  <authors>
    <author>Liz Powell</author>
  </authors>
  <commentList>
    <comment ref="E10" authorId="0">
      <text>
        <r>
          <rPr>
            <b/>
            <sz val="9"/>
            <rFont val="Tahoma"/>
            <family val="2"/>
          </rPr>
          <t>Liz Powell:</t>
        </r>
        <r>
          <rPr>
            <sz val="9"/>
            <rFont val="Tahoma"/>
            <family val="2"/>
          </rPr>
          <t xml:space="preserve">
Do not overwrite this formula unless the GST on the invoice differs from this calculation.</t>
        </r>
      </text>
    </comment>
  </commentList>
</comments>
</file>

<file path=xl/sharedStrings.xml><?xml version="1.0" encoding="utf-8"?>
<sst xmlns="http://schemas.openxmlformats.org/spreadsheetml/2006/main" count="180" uniqueCount="155">
  <si>
    <t>Faculty of Humanities</t>
  </si>
  <si>
    <t>HRI Funding Application Budget Template</t>
  </si>
  <si>
    <t>Funding type (select):</t>
  </si>
  <si>
    <t>Max Funding Request:</t>
  </si>
  <si>
    <t>Funding Round (select):</t>
  </si>
  <si>
    <t>2022-23</t>
  </si>
  <si>
    <t>Name of Proposal:</t>
  </si>
  <si>
    <t>Travel Costs:</t>
  </si>
  <si>
    <t>Accommodation</t>
  </si>
  <si>
    <t># of People</t>
  </si>
  <si>
    <t># of Nights</t>
  </si>
  <si>
    <t>Nightly rate, incl. taxes &amp; fees</t>
  </si>
  <si>
    <t>Meals - Per Diem (please see Travel Directive for current rates)</t>
  </si>
  <si>
    <t># of Days</t>
  </si>
  <si>
    <t>Per Diem rate</t>
  </si>
  <si>
    <t>Airport Limo / Niagara Airbus</t>
  </si>
  <si>
    <t>Outbound</t>
  </si>
  <si>
    <t>Return</t>
  </si>
  <si>
    <t xml:space="preserve">Flight / Train / Bus </t>
  </si>
  <si>
    <t xml:space="preserve">Outbound </t>
  </si>
  <si>
    <t>Car Rental</t>
  </si>
  <si>
    <t>Daily rate, incl. taxes &amp; fees</t>
  </si>
  <si>
    <t>Fuel</t>
  </si>
  <si>
    <t># of KM (Outbound)</t>
  </si>
  <si>
    <t># of KM (Return)</t>
  </si>
  <si>
    <t># of KM (Local)</t>
  </si>
  <si>
    <t>Total Mileage</t>
  </si>
  <si>
    <t>Local Transportation (Taxis, Uber / Lyft etc.)</t>
  </si>
  <si>
    <t>Parking, Tolls, Other Sundry Travel Costs</t>
  </si>
  <si>
    <t>Please provide details in comments column</t>
  </si>
  <si>
    <t>Total Travel Costs:</t>
  </si>
  <si>
    <t>Payroll &amp; Honoraria:</t>
  </si>
  <si>
    <t>Student Assistants</t>
  </si>
  <si>
    <t># of Hours</t>
  </si>
  <si>
    <t>Rate of Pay (please refer to Student &amp; RA Rate Schedule)</t>
  </si>
  <si>
    <t>Base Pay</t>
  </si>
  <si>
    <t>Vacation Pay @ 4%</t>
  </si>
  <si>
    <t>Statutory Benefits @ 10%</t>
  </si>
  <si>
    <t>Total Student Assistants</t>
  </si>
  <si>
    <t>Total</t>
  </si>
  <si>
    <t>Research Assistants</t>
  </si>
  <si>
    <t>Total Research Assistants</t>
  </si>
  <si>
    <t>Honoraria</t>
  </si>
  <si>
    <t>Total Payroll &amp; Honoraria:</t>
  </si>
  <si>
    <t>Contracted Services / Speaker Fees / Artists' Fees:</t>
  </si>
  <si>
    <t>Total Contracted Services / Artists' Fees:</t>
  </si>
  <si>
    <t>Conference Food &amp; Drink:</t>
  </si>
  <si>
    <t>Buffet / Plated Meals</t>
  </si>
  <si>
    <t>Cost per Person, incl. taxes</t>
  </si>
  <si>
    <t>Coffee Breaks</t>
  </si>
  <si>
    <t># of Breaks</t>
  </si>
  <si>
    <t>Total Conference Food &amp; Drink:</t>
  </si>
  <si>
    <t>Promotional Costs (Printing, Advertising, etc.):</t>
  </si>
  <si>
    <t>Total Promotional Costs:</t>
  </si>
  <si>
    <t>Materials &amp; Supplies (incl. Office Supplies):</t>
  </si>
  <si>
    <t>Total Materials &amp; Supplies (incl. Office Supplies):</t>
  </si>
  <si>
    <t>Memberships &amp; Admission Fees:</t>
  </si>
  <si>
    <t>Total Memberships &amp; Admission Fees:</t>
  </si>
  <si>
    <t>Subvention / Publication Costs:</t>
  </si>
  <si>
    <t>Other Expenses (by Spend Category):</t>
  </si>
  <si>
    <t>Total Other Expenses:</t>
  </si>
  <si>
    <t>Total Project Cost:</t>
  </si>
  <si>
    <t>OTHER FUNDING SOURCES:</t>
  </si>
  <si>
    <t>Revenue to be generated - provide details</t>
  </si>
  <si>
    <t>Tri-Council Funding</t>
  </si>
  <si>
    <t>Other Internal Grants</t>
  </si>
  <si>
    <t>Support from outside agencies / organizations</t>
  </si>
  <si>
    <t>Other - please specify</t>
  </si>
  <si>
    <t>Total Other Funding Sources:</t>
  </si>
  <si>
    <t>HRI Funding Requested:</t>
  </si>
  <si>
    <t>Fiscal Years:</t>
  </si>
  <si>
    <t>2020-21</t>
  </si>
  <si>
    <t>2021-22</t>
  </si>
  <si>
    <t>2023-24</t>
  </si>
  <si>
    <t>2024-25</t>
  </si>
  <si>
    <t>2025-26</t>
  </si>
  <si>
    <t>2026-27</t>
  </si>
  <si>
    <t>2027-28</t>
  </si>
  <si>
    <t>2028-29</t>
  </si>
  <si>
    <t>2029-30</t>
  </si>
  <si>
    <t>2030-31</t>
  </si>
  <si>
    <t>2031-32</t>
  </si>
  <si>
    <t>2032-33</t>
  </si>
  <si>
    <t>2033-34</t>
  </si>
  <si>
    <t>2034-35</t>
  </si>
  <si>
    <t>2035-36</t>
  </si>
  <si>
    <t>2036-37</t>
  </si>
  <si>
    <t>2037-38</t>
  </si>
  <si>
    <t>2038-39</t>
  </si>
  <si>
    <t>2039-40</t>
  </si>
  <si>
    <t>Confirmed?</t>
  </si>
  <si>
    <t>General Comments:</t>
  </si>
  <si>
    <t>Instructions for Completion</t>
  </si>
  <si>
    <t>If you are getting an unexpected result when entering your data, or you believe there is a problem with the spreadsheet, please contact Liz Powell at:</t>
  </si>
  <si>
    <t>lpowell2@brocku.ca</t>
  </si>
  <si>
    <t xml:space="preserve">You can collapse sections of the spreadsheet that you don't need by clicking on the </t>
  </si>
  <si>
    <t>symbol in the left margin.</t>
  </si>
  <si>
    <t xml:space="preserve">To expand a section you have previously collapsed, click on the </t>
  </si>
  <si>
    <t>Details:</t>
  </si>
  <si>
    <t>Comments (Optional)</t>
  </si>
  <si>
    <t>Feel free to add comments to the right of your figures in the shaded cells, to provide additional clarity/information regarding your budget.</t>
  </si>
  <si>
    <t xml:space="preserve">This spreadsheet serves two purposes: </t>
  </si>
  <si>
    <t>1. To prepare and submit the budget for your project; and</t>
  </si>
  <si>
    <t>Totals</t>
  </si>
  <si>
    <t>HRI Request</t>
  </si>
  <si>
    <t>Other Funding Sources</t>
  </si>
  <si>
    <t>Check</t>
  </si>
  <si>
    <t>Breakdown of Project Funding</t>
  </si>
  <si>
    <t>General Comments &amp; Variance Explanation:</t>
  </si>
  <si>
    <t>Balance to be Returned to HRI (if any)</t>
  </si>
  <si>
    <t>Use the bottom comments section for general comments about your submission, or to explain any variances when you are completing your final report.</t>
  </si>
  <si>
    <t>How to Complete the Spreadsheet:</t>
  </si>
  <si>
    <t>2. Fill in each applicable section of the spreadsheet by completing the shaded cells. There are formulas built in to assist with calculating things such as mileage, meal per diems, etc.</t>
  </si>
  <si>
    <t>IMPORTANT: This worksheet enables you to create a TOTAL budget for your project, inclusive of ALL funding sources. It is designed this way for two reasons:</t>
  </si>
  <si>
    <t>1. This ensures you have factored in ALL costs you may incur, so that you know how much funding you need to obtain from other sources in order to fully fund the project; and</t>
  </si>
  <si>
    <t>2. It enables the Faculty Financial Office to accurately identify expenses relating to your project, and determine whether an expense has been mis-allocated.</t>
  </si>
  <si>
    <t>Please enter data in the SHADED cells only. Unshaded cells are password-protected to prevent formula corruption.</t>
  </si>
  <si>
    <t>The spreadsheet has been designed to be VERY comprehensive; this is to help jog your memory about expenses you may incur that you might not have remembered</t>
  </si>
  <si>
    <t xml:space="preserve">  If you see "ERR" in column J, it means you have not fully allocated that expense to a funding source.</t>
  </si>
  <si>
    <t>3. Enter your other funding sources at the bottom of the spreadsheet. You can indicate whether each one is confirmed or not by selecting "yes" or "no" from the drop-down in column B.</t>
  </si>
  <si>
    <t xml:space="preserve">  The figure that falls out at the bottom in the yellow cell is the amount you are requesting from the HRI. If your request exceeds the allowable amount, you will get an error message. This means</t>
  </si>
  <si>
    <t xml:space="preserve">  you either need to reduce some of your expenses, or find additional funding sources to supplement the HRI request. </t>
  </si>
  <si>
    <t>For Final Report, click the "+" in the left margin to expand the section below:</t>
  </si>
  <si>
    <t>Actual HRI Expenditures, per Workday:</t>
  </si>
  <si>
    <t>5. Add any comments you wish, either on individual lines, or at the bottom in the General Comments section.</t>
  </si>
  <si>
    <t>1. Use the drop-downs at the top of the sheet to indicate the type of application you are submitting, and the applicable funding round. Then type in the name of your proposal.</t>
  </si>
  <si>
    <t>2. To report on how you actually spent the HRI funding that you received ("Final Report" section at the bottom - hidden by default).</t>
  </si>
  <si>
    <r>
      <t xml:space="preserve"> to include in your budget. </t>
    </r>
    <r>
      <rPr>
        <b/>
        <sz val="11"/>
        <color indexed="10"/>
        <rFont val="Arial Narrow"/>
        <family val="2"/>
      </rPr>
      <t>If a particular expense type doesn't apply to your project, feel free to ignore it.</t>
    </r>
  </si>
  <si>
    <t>Mileage @ $0.57 / KM</t>
  </si>
  <si>
    <t>FACULTY OF HUMANITIES</t>
  </si>
  <si>
    <t>HST REBATE CALCULATOR</t>
  </si>
  <si>
    <t>Use this calculator to determine the net amount that will be posted to your cost centre when you make a purchase that is HST - taxable (13%).</t>
  </si>
  <si>
    <r>
      <t xml:space="preserve">Enter data in blue cells only. </t>
    </r>
    <r>
      <rPr>
        <b/>
        <i/>
        <sz val="11"/>
        <color indexed="10"/>
        <rFont val="Calibri"/>
        <family val="2"/>
      </rPr>
      <t>DO NOT OVERWRITE CELL E10 UNLESS THE HST ON THE INVOICE DIFFERS FROM THE DEFAULT CALCULATION.</t>
    </r>
  </si>
  <si>
    <t>ENTER INVOICE TOTAL (INCL. TAX):</t>
  </si>
  <si>
    <t>ENTER TOTAL HST CHARGED:</t>
  </si>
  <si>
    <t xml:space="preserve">  ======&gt;&gt;&gt;</t>
  </si>
  <si>
    <t xml:space="preserve"> FEDERAL PORTION OF REBATE (67%)</t>
  </si>
  <si>
    <t>PROVINCIAL PORTION OF REBATE (78%)</t>
  </si>
  <si>
    <t>TOTAL REBATE</t>
  </si>
  <si>
    <t>CHECK (73.77%)</t>
  </si>
  <si>
    <t>NET CHARGE TO OPERATING ACCOUNT:</t>
  </si>
  <si>
    <t>GST REBATE CALCULATOR</t>
  </si>
  <si>
    <t>Use this calculator to determine the net amount that will be posted to your cost centre when you make a purchase that is GST - taxable (5%).</t>
  </si>
  <si>
    <t>ENTER TOTAL GST CHARGED:</t>
  </si>
  <si>
    <t>NON-RESIDENT PAYMENT CALCULATOR</t>
  </si>
  <si>
    <t>Use this calculator to determine the gross amount of a payment when you wish to absorb the 15% non-resident tax that would</t>
  </si>
  <si>
    <t>otherwise be deducted from a payment recipient.</t>
  </si>
  <si>
    <t>ENTER NET AMOUNT RECIPIENT IS TO RECEIVE:</t>
  </si>
  <si>
    <t>FACE VALUE OF CHEQUE REQUISITION:</t>
  </si>
  <si>
    <t>CHECK:</t>
  </si>
  <si>
    <t xml:space="preserve">3. You can use the Financial Calculators provided ("HST Rebate", "GST Rebate", and "Non Res Tax") to improve the accuracy of your figures. </t>
  </si>
  <si>
    <t xml:space="preserve">  The Non Resident Tax calculator adds back the 15% non-resident tax that will be deducted from a payment made to someone coming to Canada from another country, should you wish to absorb this tax yourself.</t>
  </si>
  <si>
    <t xml:space="preserve">  The HST and GST Rebate calculators enable you to determine the net amount that will be posted to your account, after the HST or GST rebate is factored in. </t>
  </si>
  <si>
    <t xml:space="preserve">  Please include sales taxes for all your figures - see point 3 below for further details.</t>
  </si>
  <si>
    <r>
      <t xml:space="preserve">4. </t>
    </r>
    <r>
      <rPr>
        <b/>
        <sz val="11"/>
        <color indexed="10"/>
        <rFont val="Arial Narrow"/>
        <family val="2"/>
      </rPr>
      <t>(DO NOT SKIP THIS STEP!)</t>
    </r>
    <r>
      <rPr>
        <b/>
        <sz val="11"/>
        <color indexed="8"/>
        <rFont val="Arial Narrow"/>
        <family val="2"/>
      </rPr>
      <t xml:space="preserve"> Using columns H and I, allocate each expense group to indicate whether it is part of your HRI request or is being funded in another way. Be sure that you see an "OK" in column J (the Check column).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</si>
</sst>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mmmm\-yy;@"/>
    <numFmt numFmtId="173" formatCode="mmm\-yyyy"/>
    <numFmt numFmtId="174" formatCode="mmm/yyyy"/>
  </numFmts>
  <fonts count="77">
    <font>
      <sz val="11"/>
      <color theme="1"/>
      <name val="Calibri"/>
      <family val="2"/>
    </font>
    <font>
      <sz val="11"/>
      <color indexed="8"/>
      <name val="Posterama"/>
      <family val="2"/>
    </font>
    <font>
      <b/>
      <sz val="12"/>
      <color indexed="8"/>
      <name val="Arial Narrow"/>
      <family val="2"/>
    </font>
    <font>
      <b/>
      <sz val="11"/>
      <color indexed="8"/>
      <name val="Arial Narrow"/>
      <family val="2"/>
    </font>
    <font>
      <b/>
      <sz val="11"/>
      <color indexed="10"/>
      <name val="Arial Narrow"/>
      <family val="2"/>
    </font>
    <font>
      <sz val="9"/>
      <name val="Tahoma"/>
      <family val="2"/>
    </font>
    <font>
      <b/>
      <sz val="9"/>
      <name val="Tahoma"/>
      <family val="2"/>
    </font>
    <font>
      <b/>
      <sz val="11"/>
      <name val="Arial Narrow"/>
      <family val="2"/>
    </font>
    <font>
      <b/>
      <i/>
      <sz val="11"/>
      <color indexed="10"/>
      <name val="Calibri"/>
      <family val="2"/>
    </font>
    <font>
      <sz val="11"/>
      <color indexed="8"/>
      <name val="Calibri"/>
      <family val="2"/>
    </font>
    <font>
      <sz val="11"/>
      <color indexed="9"/>
      <name val="Posterama"/>
      <family val="2"/>
    </font>
    <font>
      <sz val="11"/>
      <color indexed="20"/>
      <name val="Posterama"/>
      <family val="2"/>
    </font>
    <font>
      <b/>
      <sz val="11"/>
      <color indexed="52"/>
      <name val="Posterama"/>
      <family val="2"/>
    </font>
    <font>
      <b/>
      <sz val="11"/>
      <color indexed="9"/>
      <name val="Posterama"/>
      <family val="2"/>
    </font>
    <font>
      <i/>
      <sz val="11"/>
      <color indexed="23"/>
      <name val="Posterama"/>
      <family val="2"/>
    </font>
    <font>
      <u val="single"/>
      <sz val="11"/>
      <color indexed="60"/>
      <name val="Calibri"/>
      <family val="2"/>
    </font>
    <font>
      <sz val="11"/>
      <color indexed="17"/>
      <name val="Posterama"/>
      <family val="2"/>
    </font>
    <font>
      <b/>
      <sz val="15"/>
      <color indexed="63"/>
      <name val="Posterama"/>
      <family val="2"/>
    </font>
    <font>
      <b/>
      <sz val="13"/>
      <color indexed="63"/>
      <name val="Posterama"/>
      <family val="2"/>
    </font>
    <font>
      <b/>
      <sz val="11"/>
      <color indexed="63"/>
      <name val="Posterama"/>
      <family val="2"/>
    </font>
    <font>
      <u val="single"/>
      <sz val="11"/>
      <color indexed="50"/>
      <name val="Calibri"/>
      <family val="2"/>
    </font>
    <font>
      <sz val="11"/>
      <color indexed="62"/>
      <name val="Posterama"/>
      <family val="2"/>
    </font>
    <font>
      <sz val="11"/>
      <color indexed="52"/>
      <name val="Posterama"/>
      <family val="2"/>
    </font>
    <font>
      <sz val="11"/>
      <color indexed="60"/>
      <name val="Posterama"/>
      <family val="2"/>
    </font>
    <font>
      <sz val="18"/>
      <color indexed="63"/>
      <name val="Calibri Light"/>
      <family val="2"/>
    </font>
    <font>
      <b/>
      <sz val="11"/>
      <color indexed="8"/>
      <name val="Posterama"/>
      <family val="2"/>
    </font>
    <font>
      <sz val="11"/>
      <color indexed="10"/>
      <name val="Posterama"/>
      <family val="2"/>
    </font>
    <font>
      <b/>
      <sz val="14"/>
      <color indexed="10"/>
      <name val="Arial Narrow"/>
      <family val="2"/>
    </font>
    <font>
      <sz val="11"/>
      <color indexed="56"/>
      <name val="Arial Narrow"/>
      <family val="2"/>
    </font>
    <font>
      <sz val="11"/>
      <color indexed="8"/>
      <name val="Arial Narrow"/>
      <family val="2"/>
    </font>
    <font>
      <sz val="12"/>
      <color indexed="8"/>
      <name val="Arial Narrow"/>
      <family val="2"/>
    </font>
    <font>
      <sz val="12"/>
      <color indexed="9"/>
      <name val="Arial Narrow"/>
      <family val="2"/>
    </font>
    <font>
      <b/>
      <i/>
      <sz val="11"/>
      <color indexed="8"/>
      <name val="Arial Narrow"/>
      <family val="2"/>
    </font>
    <font>
      <sz val="11"/>
      <color indexed="62"/>
      <name val="Arial Narrow"/>
      <family val="2"/>
    </font>
    <font>
      <sz val="14"/>
      <color indexed="8"/>
      <name val="Arial Narrow"/>
      <family val="2"/>
    </font>
    <font>
      <b/>
      <i/>
      <sz val="14"/>
      <color indexed="8"/>
      <name val="Arial Narrow"/>
      <family val="2"/>
    </font>
    <font>
      <b/>
      <i/>
      <u val="single"/>
      <sz val="11"/>
      <color indexed="8"/>
      <name val="Arial Narrow"/>
      <family val="2"/>
    </font>
    <font>
      <b/>
      <u val="single"/>
      <sz val="11"/>
      <color indexed="62"/>
      <name val="Arial Narrow"/>
      <family val="2"/>
    </font>
    <font>
      <b/>
      <sz val="11"/>
      <color indexed="8"/>
      <name val="Calibri"/>
      <family val="2"/>
    </font>
    <font>
      <b/>
      <i/>
      <sz val="11"/>
      <color indexed="8"/>
      <name val="Calibri"/>
      <family val="2"/>
    </font>
    <font>
      <i/>
      <sz val="11"/>
      <color indexed="8"/>
      <name val="Calibri"/>
      <family val="2"/>
    </font>
    <font>
      <sz val="11"/>
      <color theme="1"/>
      <name val="Posterama"/>
      <family val="2"/>
    </font>
    <font>
      <sz val="11"/>
      <color theme="0"/>
      <name val="Posterama"/>
      <family val="2"/>
    </font>
    <font>
      <sz val="11"/>
      <color rgb="FF9C0006"/>
      <name val="Posterama"/>
      <family val="2"/>
    </font>
    <font>
      <b/>
      <sz val="11"/>
      <color rgb="FFFA7D00"/>
      <name val="Posterama"/>
      <family val="2"/>
    </font>
    <font>
      <b/>
      <sz val="11"/>
      <color theme="0"/>
      <name val="Posterama"/>
      <family val="2"/>
    </font>
    <font>
      <i/>
      <sz val="11"/>
      <color rgb="FF7F7F7F"/>
      <name val="Posterama"/>
      <family val="2"/>
    </font>
    <font>
      <u val="single"/>
      <sz val="11"/>
      <color theme="11"/>
      <name val="Calibri"/>
      <family val="2"/>
    </font>
    <font>
      <sz val="11"/>
      <color rgb="FF006100"/>
      <name val="Posterama"/>
      <family val="2"/>
    </font>
    <font>
      <b/>
      <sz val="15"/>
      <color theme="3"/>
      <name val="Posterama"/>
      <family val="2"/>
    </font>
    <font>
      <b/>
      <sz val="13"/>
      <color theme="3"/>
      <name val="Posterama"/>
      <family val="2"/>
    </font>
    <font>
      <b/>
      <sz val="11"/>
      <color theme="3"/>
      <name val="Posterama"/>
      <family val="2"/>
    </font>
    <font>
      <u val="single"/>
      <sz val="11"/>
      <color theme="10"/>
      <name val="Calibri"/>
      <family val="2"/>
    </font>
    <font>
      <sz val="11"/>
      <color rgb="FF3F3F76"/>
      <name val="Posterama"/>
      <family val="2"/>
    </font>
    <font>
      <sz val="11"/>
      <color rgb="FFFA7D00"/>
      <name val="Posterama"/>
      <family val="2"/>
    </font>
    <font>
      <sz val="11"/>
      <color rgb="FF9C5700"/>
      <name val="Posterama"/>
      <family val="2"/>
    </font>
    <font>
      <b/>
      <sz val="11"/>
      <color rgb="FF3F3F3F"/>
      <name val="Posterama"/>
      <family val="2"/>
    </font>
    <font>
      <sz val="18"/>
      <color theme="3"/>
      <name val="Calibri Light"/>
      <family val="2"/>
    </font>
    <font>
      <b/>
      <sz val="11"/>
      <color theme="1"/>
      <name val="Posterama"/>
      <family val="2"/>
    </font>
    <font>
      <sz val="11"/>
      <color rgb="FFFF0000"/>
      <name val="Posterama"/>
      <family val="2"/>
    </font>
    <font>
      <b/>
      <sz val="14"/>
      <color rgb="FFFF0000"/>
      <name val="Arial Narrow"/>
      <family val="2"/>
    </font>
    <font>
      <sz val="11"/>
      <color rgb="FF1F497D"/>
      <name val="Arial Narrow"/>
      <family val="2"/>
    </font>
    <font>
      <sz val="11"/>
      <color theme="1"/>
      <name val="Arial Narrow"/>
      <family val="2"/>
    </font>
    <font>
      <b/>
      <sz val="11"/>
      <color theme="1"/>
      <name val="Arial Narrow"/>
      <family val="2"/>
    </font>
    <font>
      <sz val="12"/>
      <color theme="1"/>
      <name val="Arial Narrow"/>
      <family val="2"/>
    </font>
    <font>
      <sz val="12"/>
      <color theme="0"/>
      <name val="Arial Narrow"/>
      <family val="2"/>
    </font>
    <font>
      <b/>
      <i/>
      <sz val="11"/>
      <color theme="1"/>
      <name val="Arial Narrow"/>
      <family val="2"/>
    </font>
    <font>
      <sz val="11"/>
      <color rgb="FF3F3F76"/>
      <name val="Arial Narrow"/>
      <family val="2"/>
    </font>
    <font>
      <sz val="14"/>
      <color theme="1"/>
      <name val="Arial Narrow"/>
      <family val="2"/>
    </font>
    <font>
      <b/>
      <sz val="11"/>
      <color rgb="FFFF0000"/>
      <name val="Arial Narrow"/>
      <family val="2"/>
    </font>
    <font>
      <b/>
      <i/>
      <sz val="14"/>
      <color theme="1"/>
      <name val="Arial Narrow"/>
      <family val="2"/>
    </font>
    <font>
      <b/>
      <i/>
      <u val="single"/>
      <sz val="11"/>
      <color theme="1"/>
      <name val="Arial Narrow"/>
      <family val="2"/>
    </font>
    <font>
      <b/>
      <u val="single"/>
      <sz val="11"/>
      <color theme="9" tint="-0.24997000396251678"/>
      <name val="Arial Narrow"/>
      <family val="2"/>
    </font>
    <font>
      <b/>
      <sz val="11"/>
      <color theme="1"/>
      <name val="Calibri"/>
      <family val="2"/>
    </font>
    <font>
      <b/>
      <i/>
      <sz val="11"/>
      <color theme="1"/>
      <name val="Calibri"/>
      <family val="2"/>
    </font>
    <font>
      <i/>
      <sz val="11"/>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FE79B"/>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top/>
      <bottom style="medium"/>
    </border>
    <border>
      <left style="thin"/>
      <right style="thin"/>
      <top style="thin"/>
      <bottom style="thin"/>
    </border>
    <border>
      <left style="medium"/>
      <right style="medium"/>
      <top style="medium"/>
      <bottom style="medium"/>
    </border>
    <border>
      <left style="medium"/>
      <right/>
      <top style="medium"/>
      <bottom style="medium"/>
    </border>
    <border>
      <left style="medium"/>
      <right style="thin"/>
      <top style="medium"/>
      <bottom style="medium"/>
    </border>
    <border>
      <left/>
      <right/>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6">
    <xf numFmtId="0" fontId="0" fillId="0" borderId="0" xfId="0" applyFont="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xf>
    <xf numFmtId="41" fontId="62" fillId="0" borderId="0" xfId="0" applyNumberFormat="1" applyFont="1" applyAlignment="1">
      <alignment/>
    </xf>
    <xf numFmtId="43" fontId="62" fillId="0" borderId="0" xfId="42" applyFont="1" applyAlignment="1">
      <alignment/>
    </xf>
    <xf numFmtId="0" fontId="62" fillId="0" borderId="0" xfId="0" applyFont="1" applyAlignment="1">
      <alignment wrapText="1"/>
    </xf>
    <xf numFmtId="0" fontId="2" fillId="0" borderId="0" xfId="0" applyFont="1" applyAlignment="1">
      <alignment/>
    </xf>
    <xf numFmtId="0" fontId="63" fillId="0" borderId="0" xfId="0" applyFont="1" applyAlignment="1">
      <alignment/>
    </xf>
    <xf numFmtId="172" fontId="63" fillId="13" borderId="10" xfId="0" applyNumberFormat="1" applyFont="1" applyFill="1" applyBorder="1" applyAlignment="1" applyProtection="1">
      <alignment/>
      <protection locked="0"/>
    </xf>
    <xf numFmtId="41" fontId="64" fillId="0" borderId="0" xfId="0" applyNumberFormat="1" applyFont="1" applyAlignment="1">
      <alignment/>
    </xf>
    <xf numFmtId="41" fontId="65" fillId="0" borderId="0" xfId="0" applyNumberFormat="1" applyFont="1" applyAlignment="1">
      <alignment/>
    </xf>
    <xf numFmtId="43" fontId="65" fillId="0" borderId="0" xfId="42" applyFont="1" applyAlignment="1">
      <alignment/>
    </xf>
    <xf numFmtId="0" fontId="64" fillId="0" borderId="0" xfId="0" applyFont="1" applyAlignment="1">
      <alignment wrapText="1"/>
    </xf>
    <xf numFmtId="0" fontId="64" fillId="0" borderId="0" xfId="0" applyFont="1" applyAlignment="1">
      <alignment/>
    </xf>
    <xf numFmtId="0" fontId="3" fillId="0" borderId="0" xfId="0" applyFont="1" applyAlignment="1">
      <alignment/>
    </xf>
    <xf numFmtId="43" fontId="66" fillId="0" borderId="11" xfId="42" applyFont="1" applyBorder="1" applyAlignment="1">
      <alignment horizontal="right"/>
    </xf>
    <xf numFmtId="43" fontId="66" fillId="0" borderId="11" xfId="42" applyFont="1" applyBorder="1" applyAlignment="1">
      <alignment horizontal="left" wrapText="1"/>
    </xf>
    <xf numFmtId="0" fontId="66" fillId="0" borderId="0" xfId="0" applyFont="1" applyAlignment="1">
      <alignment/>
    </xf>
    <xf numFmtId="44" fontId="67" fillId="10" borderId="12" xfId="44" applyFont="1" applyFill="1" applyBorder="1" applyAlignment="1" applyProtection="1">
      <alignment/>
      <protection locked="0"/>
    </xf>
    <xf numFmtId="44" fontId="62" fillId="33" borderId="12" xfId="44" applyFont="1" applyFill="1" applyBorder="1" applyAlignment="1">
      <alignment/>
    </xf>
    <xf numFmtId="44" fontId="67" fillId="0" borderId="0" xfId="44" applyFont="1" applyFill="1" applyBorder="1" applyAlignment="1" applyProtection="1">
      <alignment/>
      <protection locked="0"/>
    </xf>
    <xf numFmtId="44" fontId="62" fillId="0" borderId="0" xfId="44" applyFont="1" applyFill="1" applyBorder="1" applyAlignment="1">
      <alignment/>
    </xf>
    <xf numFmtId="44" fontId="67" fillId="33" borderId="12" xfId="44" applyFont="1" applyFill="1" applyBorder="1" applyAlignment="1">
      <alignment/>
    </xf>
    <xf numFmtId="41" fontId="3" fillId="0" borderId="0" xfId="0" applyNumberFormat="1" applyFont="1" applyAlignment="1">
      <alignment/>
    </xf>
    <xf numFmtId="43" fontId="3" fillId="0" borderId="0" xfId="42" applyFont="1" applyAlignment="1">
      <alignment/>
    </xf>
    <xf numFmtId="0" fontId="3" fillId="0" borderId="0" xfId="0" applyFont="1" applyAlignment="1">
      <alignment wrapText="1"/>
    </xf>
    <xf numFmtId="0" fontId="68" fillId="0" borderId="0" xfId="0" applyFont="1" applyAlignment="1">
      <alignment wrapText="1"/>
    </xf>
    <xf numFmtId="0" fontId="68" fillId="0" borderId="0" xfId="0" applyFont="1" applyAlignment="1">
      <alignment/>
    </xf>
    <xf numFmtId="43" fontId="69" fillId="0" borderId="0" xfId="42" applyFont="1" applyAlignment="1">
      <alignment/>
    </xf>
    <xf numFmtId="0" fontId="62" fillId="10" borderId="12" xfId="0" applyFont="1" applyFill="1" applyBorder="1" applyAlignment="1">
      <alignment wrapText="1"/>
    </xf>
    <xf numFmtId="0" fontId="70" fillId="10" borderId="0" xfId="0" applyFont="1" applyFill="1" applyAlignment="1">
      <alignment/>
    </xf>
    <xf numFmtId="0" fontId="0" fillId="0" borderId="0" xfId="0" applyAlignment="1">
      <alignment horizontal="center"/>
    </xf>
    <xf numFmtId="0" fontId="62" fillId="10" borderId="12" xfId="0" applyFont="1" applyFill="1" applyBorder="1" applyAlignment="1" applyProtection="1">
      <alignment wrapText="1"/>
      <protection locked="0"/>
    </xf>
    <xf numFmtId="43" fontId="66" fillId="0" borderId="11" xfId="42" applyFont="1" applyBorder="1" applyAlignment="1">
      <alignment horizontal="right" wrapText="1"/>
    </xf>
    <xf numFmtId="43" fontId="66" fillId="0" borderId="11" xfId="42" applyFont="1" applyBorder="1" applyAlignment="1">
      <alignment horizontal="center" wrapText="1"/>
    </xf>
    <xf numFmtId="43" fontId="67" fillId="4" borderId="12" xfId="42" applyFont="1" applyFill="1" applyBorder="1" applyAlignment="1" applyProtection="1">
      <alignment/>
      <protection locked="0"/>
    </xf>
    <xf numFmtId="44" fontId="67" fillId="4" borderId="12" xfId="44" applyFont="1" applyFill="1" applyBorder="1" applyAlignment="1" applyProtection="1">
      <alignment/>
      <protection locked="0"/>
    </xf>
    <xf numFmtId="44" fontId="62" fillId="4" borderId="12" xfId="44" applyFont="1" applyFill="1" applyBorder="1" applyAlignment="1" applyProtection="1">
      <alignment/>
      <protection locked="0"/>
    </xf>
    <xf numFmtId="43" fontId="62" fillId="0" borderId="0" xfId="42" applyFont="1" applyAlignment="1">
      <alignment horizontal="center"/>
    </xf>
    <xf numFmtId="43" fontId="65" fillId="0" borderId="0" xfId="42" applyFont="1" applyAlignment="1">
      <alignment horizontal="center"/>
    </xf>
    <xf numFmtId="43" fontId="62" fillId="0" borderId="0" xfId="42" applyFont="1" applyFill="1" applyBorder="1" applyAlignment="1">
      <alignment horizontal="center"/>
    </xf>
    <xf numFmtId="43" fontId="62" fillId="0" borderId="0" xfId="42" applyFont="1" applyFill="1" applyAlignment="1">
      <alignment horizontal="center"/>
    </xf>
    <xf numFmtId="43" fontId="3" fillId="0" borderId="0" xfId="42" applyFont="1" applyAlignment="1">
      <alignment horizontal="center"/>
    </xf>
    <xf numFmtId="43" fontId="69" fillId="0" borderId="0" xfId="42" applyFont="1" applyAlignment="1">
      <alignment horizontal="center"/>
    </xf>
    <xf numFmtId="44" fontId="7" fillId="34" borderId="13" xfId="44" applyFont="1" applyFill="1" applyBorder="1" applyAlignment="1">
      <alignment/>
    </xf>
    <xf numFmtId="44" fontId="63" fillId="0" borderId="14" xfId="44" applyFont="1" applyFill="1" applyBorder="1" applyAlignment="1">
      <alignment/>
    </xf>
    <xf numFmtId="44" fontId="63" fillId="0" borderId="13" xfId="44" applyFont="1" applyFill="1" applyBorder="1" applyAlignment="1">
      <alignment/>
    </xf>
    <xf numFmtId="44" fontId="63" fillId="33" borderId="15" xfId="44" applyFont="1" applyFill="1" applyBorder="1" applyAlignment="1">
      <alignment/>
    </xf>
    <xf numFmtId="44" fontId="63" fillId="33" borderId="13" xfId="44" applyFont="1" applyFill="1" applyBorder="1" applyAlignment="1">
      <alignment/>
    </xf>
    <xf numFmtId="0" fontId="70" fillId="0" borderId="0" xfId="0" applyFont="1" applyAlignment="1">
      <alignment/>
    </xf>
    <xf numFmtId="0" fontId="70" fillId="34" borderId="0" xfId="0" applyFont="1" applyFill="1" applyAlignment="1">
      <alignment/>
    </xf>
    <xf numFmtId="0" fontId="69" fillId="0" borderId="0" xfId="0" applyFont="1" applyAlignment="1">
      <alignment wrapText="1"/>
    </xf>
    <xf numFmtId="0" fontId="60" fillId="33" borderId="0" xfId="0" applyFont="1" applyFill="1" applyAlignment="1">
      <alignment/>
    </xf>
    <xf numFmtId="0" fontId="62" fillId="33" borderId="0" xfId="0" applyFont="1" applyFill="1" applyAlignment="1">
      <alignment/>
    </xf>
    <xf numFmtId="0" fontId="2" fillId="33" borderId="0" xfId="0" applyFont="1" applyFill="1" applyAlignment="1">
      <alignment/>
    </xf>
    <xf numFmtId="0" fontId="71" fillId="33" borderId="0" xfId="0" applyFont="1" applyFill="1" applyAlignment="1">
      <alignment/>
    </xf>
    <xf numFmtId="0" fontId="63" fillId="33" borderId="0" xfId="0" applyFont="1" applyFill="1" applyAlignment="1">
      <alignment/>
    </xf>
    <xf numFmtId="0" fontId="72" fillId="33" borderId="0" xfId="53" applyFont="1" applyFill="1" applyAlignment="1">
      <alignment/>
    </xf>
    <xf numFmtId="0" fontId="63" fillId="33" borderId="0" xfId="0" applyFont="1" applyFill="1" applyAlignment="1">
      <alignment horizontal="left"/>
    </xf>
    <xf numFmtId="0" fontId="62" fillId="4" borderId="12" xfId="0" applyFont="1" applyFill="1" applyBorder="1" applyAlignment="1" applyProtection="1">
      <alignment/>
      <protection locked="0"/>
    </xf>
    <xf numFmtId="43" fontId="63" fillId="0" borderId="0" xfId="42" applyFont="1" applyAlignment="1">
      <alignment/>
    </xf>
    <xf numFmtId="0" fontId="73" fillId="0" borderId="0" xfId="0" applyFont="1" applyAlignment="1">
      <alignment/>
    </xf>
    <xf numFmtId="0" fontId="74" fillId="0" borderId="0" xfId="0" applyFont="1" applyAlignment="1">
      <alignment/>
    </xf>
    <xf numFmtId="44" fontId="0" fillId="8" borderId="13" xfId="44" applyFont="1" applyFill="1" applyBorder="1" applyAlignment="1" applyProtection="1">
      <alignment/>
      <protection locked="0"/>
    </xf>
    <xf numFmtId="44" fontId="0" fillId="35" borderId="13" xfId="44" applyFont="1" applyFill="1" applyBorder="1" applyAlignment="1">
      <alignment/>
    </xf>
    <xf numFmtId="44" fontId="0" fillId="36" borderId="0" xfId="44" applyFont="1" applyFill="1" applyAlignment="1">
      <alignment/>
    </xf>
    <xf numFmtId="0" fontId="75" fillId="0" borderId="0" xfId="0" applyFont="1" applyAlignment="1">
      <alignment/>
    </xf>
    <xf numFmtId="0" fontId="62" fillId="4" borderId="12" xfId="0" applyFont="1" applyFill="1" applyBorder="1" applyAlignment="1" applyProtection="1">
      <alignment horizontal="center" wrapText="1"/>
      <protection locked="0"/>
    </xf>
    <xf numFmtId="0" fontId="62" fillId="10" borderId="12" xfId="0" applyFont="1" applyFill="1" applyBorder="1" applyAlignment="1" applyProtection="1">
      <alignment horizontal="left" vertical="top" wrapText="1"/>
      <protection locked="0"/>
    </xf>
    <xf numFmtId="0" fontId="63" fillId="0" borderId="16" xfId="0" applyFont="1" applyBorder="1" applyAlignment="1">
      <alignment horizontal="center"/>
    </xf>
    <xf numFmtId="43" fontId="63" fillId="4" borderId="11" xfId="42" applyFont="1" applyFill="1" applyBorder="1" applyAlignment="1">
      <alignment horizontal="center"/>
    </xf>
    <xf numFmtId="0" fontId="63" fillId="13" borderId="17" xfId="0" applyFont="1" applyFill="1" applyBorder="1" applyAlignment="1" applyProtection="1">
      <alignment horizontal="center" wrapText="1"/>
      <protection locked="0"/>
    </xf>
    <xf numFmtId="0" fontId="63" fillId="13" borderId="18" xfId="0" applyFont="1" applyFill="1" applyBorder="1" applyAlignment="1" applyProtection="1">
      <alignment horizontal="center" wrapText="1"/>
      <protection locked="0"/>
    </xf>
    <xf numFmtId="0" fontId="62" fillId="4" borderId="17" xfId="0" applyFont="1" applyFill="1" applyBorder="1" applyAlignment="1" applyProtection="1">
      <alignment horizontal="center" wrapText="1"/>
      <protection locked="0"/>
    </xf>
    <xf numFmtId="0" fontId="62" fillId="4" borderId="18" xfId="0" applyFont="1" applyFill="1" applyBorder="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19</xdr:row>
      <xdr:rowOff>0</xdr:rowOff>
    </xdr:from>
    <xdr:to>
      <xdr:col>8</xdr:col>
      <xdr:colOff>247650</xdr:colOff>
      <xdr:row>20</xdr:row>
      <xdr:rowOff>19050</xdr:rowOff>
    </xdr:to>
    <xdr:pic>
      <xdr:nvPicPr>
        <xdr:cNvPr id="1" name="Picture 2"/>
        <xdr:cNvPicPr preferRelativeResize="1">
          <a:picLocks noChangeAspect="1"/>
        </xdr:cNvPicPr>
      </xdr:nvPicPr>
      <xdr:blipFill>
        <a:blip r:embed="rId1"/>
        <a:stretch>
          <a:fillRect/>
        </a:stretch>
      </xdr:blipFill>
      <xdr:spPr>
        <a:xfrm>
          <a:off x="4943475" y="4086225"/>
          <a:ext cx="247650" cy="228600"/>
        </a:xfrm>
        <a:prstGeom prst="rect">
          <a:avLst/>
        </a:prstGeom>
        <a:noFill/>
        <a:ln w="9525" cmpd="sng">
          <a:noFill/>
        </a:ln>
      </xdr:spPr>
    </xdr:pic>
    <xdr:clientData/>
  </xdr:twoCellAnchor>
  <xdr:twoCellAnchor editAs="oneCell">
    <xdr:from>
      <xdr:col>6</xdr:col>
      <xdr:colOff>0</xdr:colOff>
      <xdr:row>20</xdr:row>
      <xdr:rowOff>0</xdr:rowOff>
    </xdr:from>
    <xdr:to>
      <xdr:col>6</xdr:col>
      <xdr:colOff>209550</xdr:colOff>
      <xdr:row>21</xdr:row>
      <xdr:rowOff>0</xdr:rowOff>
    </xdr:to>
    <xdr:pic>
      <xdr:nvPicPr>
        <xdr:cNvPr id="2" name="Picture 3"/>
        <xdr:cNvPicPr preferRelativeResize="1">
          <a:picLocks noChangeAspect="1"/>
        </xdr:cNvPicPr>
      </xdr:nvPicPr>
      <xdr:blipFill>
        <a:blip r:embed="rId2"/>
        <a:stretch>
          <a:fillRect/>
        </a:stretch>
      </xdr:blipFill>
      <xdr:spPr>
        <a:xfrm>
          <a:off x="3848100" y="4295775"/>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powell2@brocku.ca"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O43"/>
  <sheetViews>
    <sheetView zoomScalePageLayoutView="0" workbookViewId="0" topLeftCell="A18">
      <selection activeCell="A41" sqref="A41"/>
    </sheetView>
  </sheetViews>
  <sheetFormatPr defaultColWidth="9.140625" defaultRowHeight="15"/>
  <cols>
    <col min="1" max="5" width="9.140625" style="3" customWidth="1"/>
    <col min="6" max="6" width="12.00390625" style="3" customWidth="1"/>
    <col min="7" max="7" width="3.7109375" style="3" customWidth="1"/>
    <col min="8" max="8" width="12.7109375" style="3" customWidth="1"/>
    <col min="9" max="9" width="4.28125" style="3" customWidth="1"/>
    <col min="10" max="14" width="9.140625" style="3" customWidth="1"/>
    <col min="15" max="15" width="4.7109375" style="3" customWidth="1"/>
    <col min="16" max="18" width="9.140625" style="3" customWidth="1"/>
    <col min="19" max="41" width="9.140625" style="54" customWidth="1"/>
    <col min="42" max="16384" width="9.140625" style="3" customWidth="1"/>
  </cols>
  <sheetData>
    <row r="1" spans="1:18" ht="18.75">
      <c r="A1" s="53" t="s">
        <v>0</v>
      </c>
      <c r="B1" s="54"/>
      <c r="C1" s="54"/>
      <c r="D1" s="54"/>
      <c r="E1" s="54"/>
      <c r="F1" s="54"/>
      <c r="G1" s="54"/>
      <c r="H1" s="54"/>
      <c r="I1" s="54"/>
      <c r="J1" s="54"/>
      <c r="K1" s="54"/>
      <c r="L1" s="54"/>
      <c r="M1" s="54"/>
      <c r="N1" s="54"/>
      <c r="O1" s="54"/>
      <c r="P1" s="54"/>
      <c r="Q1" s="54"/>
      <c r="R1" s="54"/>
    </row>
    <row r="2" spans="1:18" ht="16.5">
      <c r="A2" s="55" t="s">
        <v>1</v>
      </c>
      <c r="B2" s="54"/>
      <c r="C2" s="54"/>
      <c r="D2" s="54"/>
      <c r="E2" s="54"/>
      <c r="F2" s="54"/>
      <c r="G2" s="54"/>
      <c r="H2" s="54"/>
      <c r="I2" s="54"/>
      <c r="J2" s="54"/>
      <c r="K2" s="54"/>
      <c r="L2" s="54"/>
      <c r="M2" s="54"/>
      <c r="N2" s="54"/>
      <c r="O2" s="54"/>
      <c r="P2" s="54"/>
      <c r="Q2" s="54"/>
      <c r="R2" s="54"/>
    </row>
    <row r="3" spans="1:18" ht="16.5">
      <c r="A3" s="55" t="s">
        <v>92</v>
      </c>
      <c r="B3" s="54"/>
      <c r="C3" s="54"/>
      <c r="D3" s="54"/>
      <c r="E3" s="54"/>
      <c r="F3" s="54"/>
      <c r="G3" s="54"/>
      <c r="H3" s="54"/>
      <c r="I3" s="54"/>
      <c r="J3" s="54"/>
      <c r="K3" s="54"/>
      <c r="L3" s="54"/>
      <c r="M3" s="54"/>
      <c r="N3" s="54"/>
      <c r="O3" s="54"/>
      <c r="P3" s="54"/>
      <c r="Q3" s="54"/>
      <c r="R3" s="54"/>
    </row>
    <row r="4" spans="1:18" ht="16.5">
      <c r="A4" s="54"/>
      <c r="B4" s="54"/>
      <c r="C4" s="54"/>
      <c r="D4" s="54"/>
      <c r="E4" s="54"/>
      <c r="F4" s="54"/>
      <c r="G4" s="54"/>
      <c r="H4" s="54"/>
      <c r="I4" s="54"/>
      <c r="J4" s="54"/>
      <c r="K4" s="54"/>
      <c r="L4" s="54"/>
      <c r="M4" s="54"/>
      <c r="N4" s="54"/>
      <c r="O4" s="54"/>
      <c r="P4" s="54"/>
      <c r="Q4" s="54"/>
      <c r="R4" s="54"/>
    </row>
    <row r="5" spans="1:18" ht="16.5">
      <c r="A5" s="56" t="s">
        <v>91</v>
      </c>
      <c r="B5" s="54"/>
      <c r="C5" s="54"/>
      <c r="D5" s="54"/>
      <c r="E5" s="54"/>
      <c r="F5" s="54"/>
      <c r="G5" s="54"/>
      <c r="H5" s="54"/>
      <c r="I5" s="54"/>
      <c r="J5" s="54"/>
      <c r="K5" s="54"/>
      <c r="L5" s="54"/>
      <c r="M5" s="54"/>
      <c r="N5" s="54"/>
      <c r="O5" s="54"/>
      <c r="P5" s="54"/>
      <c r="Q5" s="54"/>
      <c r="R5" s="54"/>
    </row>
    <row r="6" spans="1:18" ht="22.5" customHeight="1">
      <c r="A6" s="57" t="s">
        <v>101</v>
      </c>
      <c r="B6" s="54"/>
      <c r="C6" s="54"/>
      <c r="D6" s="54"/>
      <c r="E6" s="54"/>
      <c r="F6" s="54"/>
      <c r="G6" s="54"/>
      <c r="H6" s="54"/>
      <c r="I6" s="54"/>
      <c r="J6" s="54"/>
      <c r="K6" s="54"/>
      <c r="L6" s="54"/>
      <c r="M6" s="54"/>
      <c r="N6" s="54"/>
      <c r="O6" s="54"/>
      <c r="P6" s="54"/>
      <c r="Q6" s="54"/>
      <c r="R6" s="54"/>
    </row>
    <row r="7" spans="1:18" ht="16.5">
      <c r="A7" s="57" t="s">
        <v>102</v>
      </c>
      <c r="B7" s="54"/>
      <c r="C7" s="54"/>
      <c r="D7" s="54"/>
      <c r="E7" s="54"/>
      <c r="F7" s="54"/>
      <c r="G7" s="54"/>
      <c r="H7" s="54"/>
      <c r="I7" s="54"/>
      <c r="J7" s="54"/>
      <c r="K7" s="54"/>
      <c r="L7" s="54"/>
      <c r="M7" s="54"/>
      <c r="N7" s="54"/>
      <c r="O7" s="54"/>
      <c r="P7" s="54"/>
      <c r="Q7" s="54"/>
      <c r="R7" s="54"/>
    </row>
    <row r="8" spans="1:18" ht="16.5">
      <c r="A8" s="57" t="s">
        <v>126</v>
      </c>
      <c r="B8" s="54"/>
      <c r="C8" s="54"/>
      <c r="D8" s="54"/>
      <c r="E8" s="54"/>
      <c r="F8" s="54"/>
      <c r="G8" s="54"/>
      <c r="H8" s="54"/>
      <c r="I8" s="54"/>
      <c r="J8" s="54"/>
      <c r="K8" s="54"/>
      <c r="L8" s="54"/>
      <c r="M8" s="54"/>
      <c r="N8" s="54"/>
      <c r="O8" s="54"/>
      <c r="P8" s="54"/>
      <c r="Q8" s="54"/>
      <c r="R8" s="54"/>
    </row>
    <row r="9" spans="1:18" ht="16.5">
      <c r="A9" s="57"/>
      <c r="B9" s="54"/>
      <c r="C9" s="54"/>
      <c r="D9" s="54"/>
      <c r="E9" s="54"/>
      <c r="F9" s="54"/>
      <c r="G9" s="54"/>
      <c r="H9" s="54"/>
      <c r="I9" s="54"/>
      <c r="J9" s="54"/>
      <c r="K9" s="54"/>
      <c r="L9" s="54"/>
      <c r="M9" s="54"/>
      <c r="N9" s="54"/>
      <c r="O9" s="54"/>
      <c r="P9" s="54"/>
      <c r="Q9" s="54"/>
      <c r="R9" s="54"/>
    </row>
    <row r="10" spans="1:18" ht="16.5">
      <c r="A10" s="57" t="s">
        <v>113</v>
      </c>
      <c r="B10" s="54"/>
      <c r="C10" s="54"/>
      <c r="D10" s="54"/>
      <c r="E10" s="54"/>
      <c r="F10" s="54"/>
      <c r="G10" s="54"/>
      <c r="H10" s="57"/>
      <c r="I10" s="54"/>
      <c r="J10" s="54"/>
      <c r="K10" s="54"/>
      <c r="L10" s="54"/>
      <c r="M10" s="54"/>
      <c r="N10" s="54"/>
      <c r="O10" s="54"/>
      <c r="P10" s="54"/>
      <c r="Q10" s="54"/>
      <c r="R10" s="54"/>
    </row>
    <row r="11" spans="1:18" ht="16.5">
      <c r="A11" s="57" t="s">
        <v>114</v>
      </c>
      <c r="B11" s="54"/>
      <c r="C11" s="54"/>
      <c r="D11" s="54"/>
      <c r="E11" s="54"/>
      <c r="F11" s="54"/>
      <c r="G11" s="54"/>
      <c r="H11" s="57"/>
      <c r="I11" s="54"/>
      <c r="J11" s="54"/>
      <c r="K11" s="54"/>
      <c r="L11" s="54"/>
      <c r="M11" s="54"/>
      <c r="N11" s="54"/>
      <c r="O11" s="54"/>
      <c r="P11" s="54"/>
      <c r="Q11" s="54"/>
      <c r="R11" s="54"/>
    </row>
    <row r="12" spans="1:18" ht="16.5">
      <c r="A12" s="57" t="s">
        <v>115</v>
      </c>
      <c r="B12" s="54"/>
      <c r="C12" s="54"/>
      <c r="D12" s="54"/>
      <c r="E12" s="54"/>
      <c r="F12" s="54"/>
      <c r="G12" s="54"/>
      <c r="H12" s="57"/>
      <c r="I12" s="54"/>
      <c r="J12" s="54"/>
      <c r="K12" s="54"/>
      <c r="L12" s="54"/>
      <c r="M12" s="54"/>
      <c r="N12" s="54"/>
      <c r="O12" s="54"/>
      <c r="P12" s="54"/>
      <c r="Q12" s="54"/>
      <c r="R12" s="54"/>
    </row>
    <row r="13" spans="1:18" ht="16.5">
      <c r="A13" s="54"/>
      <c r="B13" s="54"/>
      <c r="C13" s="54"/>
      <c r="D13" s="54"/>
      <c r="E13" s="54"/>
      <c r="F13" s="54"/>
      <c r="G13" s="54"/>
      <c r="H13" s="54"/>
      <c r="I13" s="54"/>
      <c r="J13" s="54"/>
      <c r="K13" s="54"/>
      <c r="L13" s="54"/>
      <c r="M13" s="54"/>
      <c r="N13" s="54"/>
      <c r="O13" s="54"/>
      <c r="P13" s="54"/>
      <c r="Q13" s="54"/>
      <c r="R13" s="54"/>
    </row>
    <row r="14" spans="1:18" ht="16.5">
      <c r="A14" s="57" t="s">
        <v>116</v>
      </c>
      <c r="B14" s="54"/>
      <c r="C14" s="54"/>
      <c r="D14" s="54"/>
      <c r="E14" s="54"/>
      <c r="F14" s="54"/>
      <c r="G14" s="54"/>
      <c r="H14" s="54"/>
      <c r="I14" s="54"/>
      <c r="J14" s="54"/>
      <c r="K14" s="54"/>
      <c r="L14" s="54"/>
      <c r="M14" s="54"/>
      <c r="N14" s="54"/>
      <c r="O14" s="54"/>
      <c r="P14" s="54"/>
      <c r="Q14" s="54"/>
      <c r="R14" s="54"/>
    </row>
    <row r="15" spans="1:18" ht="16.5">
      <c r="A15" s="57" t="s">
        <v>93</v>
      </c>
      <c r="B15" s="54"/>
      <c r="C15" s="54"/>
      <c r="D15" s="54"/>
      <c r="E15" s="54"/>
      <c r="F15" s="54"/>
      <c r="G15" s="54"/>
      <c r="H15" s="54"/>
      <c r="I15" s="54"/>
      <c r="J15" s="54"/>
      <c r="K15" s="54"/>
      <c r="L15" s="54"/>
      <c r="M15" s="54"/>
      <c r="N15" s="54"/>
      <c r="O15" s="54"/>
      <c r="P15" s="58" t="s">
        <v>94</v>
      </c>
      <c r="Q15" s="54"/>
      <c r="R15" s="54"/>
    </row>
    <row r="16" spans="1:18" ht="16.5">
      <c r="A16" s="57"/>
      <c r="B16" s="54"/>
      <c r="C16" s="54"/>
      <c r="D16" s="54"/>
      <c r="E16" s="54"/>
      <c r="F16" s="54"/>
      <c r="G16" s="54"/>
      <c r="H16" s="54"/>
      <c r="I16" s="54"/>
      <c r="J16" s="54"/>
      <c r="K16" s="54"/>
      <c r="L16" s="54"/>
      <c r="M16" s="54"/>
      <c r="N16" s="54"/>
      <c r="O16" s="54"/>
      <c r="P16" s="54"/>
      <c r="Q16" s="54"/>
      <c r="R16" s="54"/>
    </row>
    <row r="17" spans="1:18" ht="16.5">
      <c r="A17" s="57" t="s">
        <v>117</v>
      </c>
      <c r="B17" s="54"/>
      <c r="C17" s="54"/>
      <c r="D17" s="54"/>
      <c r="E17" s="54"/>
      <c r="F17" s="54"/>
      <c r="G17" s="54"/>
      <c r="H17" s="54"/>
      <c r="I17" s="54"/>
      <c r="J17" s="54"/>
      <c r="K17" s="54"/>
      <c r="L17" s="54"/>
      <c r="M17" s="54"/>
      <c r="N17" s="54"/>
      <c r="O17" s="54"/>
      <c r="P17" s="54"/>
      <c r="Q17" s="54"/>
      <c r="R17" s="54"/>
    </row>
    <row r="18" spans="1:18" ht="16.5">
      <c r="A18" s="57" t="s">
        <v>127</v>
      </c>
      <c r="B18" s="54"/>
      <c r="C18" s="54"/>
      <c r="D18" s="54"/>
      <c r="E18" s="54"/>
      <c r="F18" s="54"/>
      <c r="G18" s="54"/>
      <c r="H18" s="54"/>
      <c r="I18" s="54"/>
      <c r="J18" s="54"/>
      <c r="K18" s="54"/>
      <c r="L18" s="54"/>
      <c r="M18" s="54"/>
      <c r="N18" s="54"/>
      <c r="O18" s="54"/>
      <c r="P18" s="54"/>
      <c r="Q18" s="54"/>
      <c r="R18" s="54"/>
    </row>
    <row r="19" spans="1:18" ht="16.5">
      <c r="A19" s="57"/>
      <c r="B19" s="54"/>
      <c r="C19" s="54"/>
      <c r="D19" s="54"/>
      <c r="E19" s="54"/>
      <c r="F19" s="54"/>
      <c r="G19" s="54"/>
      <c r="H19" s="54"/>
      <c r="I19" s="54"/>
      <c r="J19" s="54"/>
      <c r="K19" s="54"/>
      <c r="L19" s="54"/>
      <c r="M19" s="54"/>
      <c r="N19" s="54"/>
      <c r="O19" s="54"/>
      <c r="P19" s="54"/>
      <c r="Q19" s="54"/>
      <c r="R19" s="54"/>
    </row>
    <row r="20" spans="1:18" ht="16.5">
      <c r="A20" s="57" t="s">
        <v>95</v>
      </c>
      <c r="B20" s="54"/>
      <c r="C20" s="54"/>
      <c r="D20" s="54"/>
      <c r="E20" s="54"/>
      <c r="F20" s="54"/>
      <c r="G20" s="54"/>
      <c r="H20" s="54"/>
      <c r="I20" s="54"/>
      <c r="J20" s="57" t="s">
        <v>96</v>
      </c>
      <c r="K20" s="54"/>
      <c r="L20" s="54"/>
      <c r="M20" s="54"/>
      <c r="N20" s="54"/>
      <c r="O20" s="54"/>
      <c r="P20" s="54"/>
      <c r="Q20" s="54"/>
      <c r="R20" s="54"/>
    </row>
    <row r="21" spans="1:18" ht="16.5">
      <c r="A21" s="57" t="s">
        <v>97</v>
      </c>
      <c r="B21" s="54"/>
      <c r="C21" s="54"/>
      <c r="D21" s="54"/>
      <c r="E21" s="54"/>
      <c r="F21" s="54"/>
      <c r="G21" s="54"/>
      <c r="H21" s="57" t="s">
        <v>96</v>
      </c>
      <c r="I21" s="54"/>
      <c r="J21" s="54"/>
      <c r="K21" s="54"/>
      <c r="L21" s="54"/>
      <c r="M21" s="54"/>
      <c r="N21" s="54"/>
      <c r="O21" s="54"/>
      <c r="P21" s="54"/>
      <c r="Q21" s="54"/>
      <c r="R21" s="54"/>
    </row>
    <row r="22" spans="1:18" ht="16.5">
      <c r="A22" s="57"/>
      <c r="B22" s="54"/>
      <c r="C22" s="54"/>
      <c r="D22" s="54"/>
      <c r="E22" s="54"/>
      <c r="F22" s="54"/>
      <c r="G22" s="54"/>
      <c r="H22" s="57"/>
      <c r="I22" s="54"/>
      <c r="J22" s="54"/>
      <c r="K22" s="54"/>
      <c r="L22" s="54"/>
      <c r="M22" s="54"/>
      <c r="N22" s="54"/>
      <c r="O22" s="54"/>
      <c r="P22" s="54"/>
      <c r="Q22" s="54"/>
      <c r="R22" s="54"/>
    </row>
    <row r="23" spans="1:41" s="8" customFormat="1" ht="16.5">
      <c r="A23" s="57" t="s">
        <v>100</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row>
    <row r="24" spans="1:18" ht="16.5">
      <c r="A24" s="57" t="s">
        <v>110</v>
      </c>
      <c r="B24" s="54"/>
      <c r="C24" s="54"/>
      <c r="D24" s="54"/>
      <c r="E24" s="54"/>
      <c r="F24" s="54"/>
      <c r="G24" s="54"/>
      <c r="H24" s="54"/>
      <c r="I24" s="54"/>
      <c r="J24" s="54"/>
      <c r="K24" s="54"/>
      <c r="L24" s="54"/>
      <c r="M24" s="54"/>
      <c r="N24" s="54"/>
      <c r="O24" s="54"/>
      <c r="P24" s="54"/>
      <c r="Q24" s="54"/>
      <c r="R24" s="54"/>
    </row>
    <row r="25" spans="1:18" ht="16.5">
      <c r="A25" s="54"/>
      <c r="B25" s="54"/>
      <c r="C25" s="54"/>
      <c r="D25" s="54"/>
      <c r="E25" s="54"/>
      <c r="F25" s="54"/>
      <c r="G25" s="54"/>
      <c r="H25" s="54"/>
      <c r="I25" s="54"/>
      <c r="J25" s="54"/>
      <c r="K25" s="54"/>
      <c r="L25" s="54"/>
      <c r="M25" s="54"/>
      <c r="N25" s="54"/>
      <c r="O25" s="54"/>
      <c r="P25" s="54"/>
      <c r="Q25" s="54"/>
      <c r="R25" s="54"/>
    </row>
    <row r="26" spans="1:18" ht="16.5">
      <c r="A26" s="56" t="s">
        <v>111</v>
      </c>
      <c r="B26" s="54"/>
      <c r="C26" s="54"/>
      <c r="D26" s="54"/>
      <c r="E26" s="54"/>
      <c r="F26" s="54"/>
      <c r="G26" s="54"/>
      <c r="H26" s="54"/>
      <c r="I26" s="54"/>
      <c r="J26" s="54"/>
      <c r="K26" s="54"/>
      <c r="L26" s="54"/>
      <c r="M26" s="54"/>
      <c r="N26" s="54"/>
      <c r="O26" s="54"/>
      <c r="P26" s="54"/>
      <c r="Q26" s="54"/>
      <c r="R26" s="54"/>
    </row>
    <row r="27" spans="1:41" s="8" customFormat="1" ht="25.5" customHeight="1">
      <c r="A27" s="57" t="s">
        <v>125</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row>
    <row r="28" spans="1:41" s="8" customFormat="1" ht="16.5">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row>
    <row r="29" spans="1:41" s="8" customFormat="1" ht="16.5">
      <c r="A29" s="59" t="s">
        <v>112</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row>
    <row r="30" spans="1:41" s="8" customFormat="1" ht="16.5">
      <c r="A30" s="59" t="s">
        <v>153</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row>
    <row r="31" spans="1:41" s="8" customFormat="1" ht="16.5">
      <c r="A31" s="59"/>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row>
    <row r="32" spans="1:41" s="8" customFormat="1" ht="16.5">
      <c r="A32" s="59" t="s">
        <v>150</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row>
    <row r="33" spans="1:41" s="8" customFormat="1" ht="16.5">
      <c r="A33" s="59" t="s">
        <v>152</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row>
    <row r="34" spans="1:41" s="8" customFormat="1" ht="16.5">
      <c r="A34" s="59" t="s">
        <v>151</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row>
    <row r="35" spans="1:41" s="8" customFormat="1" ht="16.5">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row>
    <row r="36" spans="1:41" s="8" customFormat="1" ht="16.5">
      <c r="A36" s="57" t="s">
        <v>119</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row>
    <row r="37" spans="1:41" s="8" customFormat="1" ht="16.5">
      <c r="A37" s="57" t="s">
        <v>120</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row>
    <row r="38" spans="1:41" s="8" customFormat="1" ht="16.5">
      <c r="A38" s="57" t="s">
        <v>121</v>
      </c>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row>
    <row r="39" spans="1:41" s="8" customFormat="1" ht="16.5">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row>
    <row r="40" spans="1:41" s="8" customFormat="1" ht="16.5">
      <c r="A40" s="57" t="s">
        <v>154</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row>
    <row r="41" spans="1:41" s="8" customFormat="1" ht="16.5">
      <c r="A41" s="57" t="s">
        <v>118</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row>
    <row r="42" spans="1:41" s="8" customFormat="1" ht="16.5">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row>
    <row r="43" spans="1:41" s="8" customFormat="1" ht="16.5">
      <c r="A43" s="57" t="s">
        <v>124</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row>
    <row r="44" s="54" customFormat="1" ht="16.5"/>
    <row r="45" s="54" customFormat="1" ht="16.5"/>
    <row r="46" s="54" customFormat="1" ht="16.5"/>
    <row r="47" s="54" customFormat="1" ht="16.5"/>
    <row r="48" s="54" customFormat="1" ht="16.5"/>
    <row r="49" s="54" customFormat="1" ht="16.5"/>
    <row r="50" s="54" customFormat="1" ht="16.5"/>
    <row r="51" s="54" customFormat="1" ht="16.5"/>
    <row r="52" s="54" customFormat="1" ht="16.5"/>
    <row r="53" s="54" customFormat="1" ht="16.5"/>
    <row r="54" s="54" customFormat="1" ht="16.5"/>
    <row r="55" s="54" customFormat="1" ht="16.5"/>
    <row r="56" s="54" customFormat="1" ht="16.5"/>
    <row r="57" s="54" customFormat="1" ht="16.5"/>
    <row r="58" s="54" customFormat="1" ht="16.5"/>
    <row r="59" s="54" customFormat="1" ht="16.5"/>
    <row r="60" s="54" customFormat="1" ht="16.5"/>
    <row r="61" s="54" customFormat="1" ht="16.5"/>
    <row r="62" s="54" customFormat="1" ht="16.5"/>
    <row r="63" s="54" customFormat="1" ht="16.5"/>
    <row r="64" s="54" customFormat="1" ht="16.5"/>
    <row r="65" s="54" customFormat="1" ht="16.5"/>
    <row r="66" s="54" customFormat="1" ht="16.5"/>
    <row r="67" s="54" customFormat="1" ht="16.5"/>
    <row r="68" s="54" customFormat="1" ht="16.5"/>
    <row r="69" s="54" customFormat="1" ht="16.5"/>
    <row r="70" s="54" customFormat="1" ht="16.5"/>
    <row r="71" s="54" customFormat="1" ht="16.5"/>
    <row r="72" s="54" customFormat="1" ht="16.5"/>
    <row r="73" s="54" customFormat="1" ht="16.5"/>
    <row r="74" s="54" customFormat="1" ht="16.5"/>
    <row r="75" s="54" customFormat="1" ht="16.5"/>
    <row r="76" s="54" customFormat="1" ht="16.5"/>
    <row r="77" s="54" customFormat="1" ht="16.5"/>
    <row r="78" s="54" customFormat="1" ht="16.5"/>
    <row r="79" s="54" customFormat="1" ht="16.5"/>
    <row r="80" s="54" customFormat="1" ht="16.5"/>
    <row r="81" s="54" customFormat="1" ht="16.5"/>
    <row r="82" s="54" customFormat="1" ht="16.5"/>
    <row r="83" s="54" customFormat="1" ht="16.5"/>
    <row r="84" s="54" customFormat="1" ht="16.5"/>
    <row r="85" s="54" customFormat="1" ht="16.5"/>
    <row r="86" s="54" customFormat="1" ht="16.5"/>
    <row r="87" s="54" customFormat="1" ht="16.5"/>
    <row r="88" s="54" customFormat="1" ht="16.5"/>
    <row r="89" s="54" customFormat="1" ht="16.5"/>
    <row r="90" s="54" customFormat="1" ht="16.5"/>
    <row r="91" s="54" customFormat="1" ht="16.5"/>
    <row r="92" s="54" customFormat="1" ht="16.5"/>
    <row r="93" s="54" customFormat="1" ht="16.5"/>
    <row r="94" s="54" customFormat="1" ht="16.5"/>
    <row r="95" s="54" customFormat="1" ht="16.5"/>
    <row r="96" s="54" customFormat="1" ht="16.5"/>
    <row r="97" s="54" customFormat="1" ht="16.5"/>
    <row r="98" s="54" customFormat="1" ht="16.5"/>
    <row r="99" s="54" customFormat="1" ht="16.5"/>
    <row r="100" s="54" customFormat="1" ht="16.5"/>
    <row r="101" s="54" customFormat="1" ht="16.5"/>
    <row r="102" s="54" customFormat="1" ht="16.5"/>
    <row r="103" s="54" customFormat="1" ht="16.5"/>
    <row r="104" s="54" customFormat="1" ht="16.5"/>
    <row r="105" s="54" customFormat="1" ht="16.5"/>
    <row r="106" s="54" customFormat="1" ht="16.5"/>
    <row r="107" s="54" customFormat="1" ht="16.5"/>
    <row r="108" s="54" customFormat="1" ht="16.5"/>
    <row r="109" s="54" customFormat="1" ht="16.5"/>
    <row r="110" s="54" customFormat="1" ht="16.5"/>
    <row r="111" s="54" customFormat="1" ht="16.5"/>
    <row r="112" s="54" customFormat="1" ht="16.5"/>
    <row r="113" s="54" customFormat="1" ht="16.5"/>
    <row r="114" s="54" customFormat="1" ht="16.5"/>
    <row r="115" s="54" customFormat="1" ht="16.5"/>
    <row r="116" s="54" customFormat="1" ht="16.5"/>
    <row r="117" s="54" customFormat="1" ht="16.5"/>
    <row r="118" s="54" customFormat="1" ht="16.5"/>
    <row r="119" s="54" customFormat="1" ht="16.5"/>
    <row r="120" s="54" customFormat="1" ht="16.5"/>
    <row r="121" s="54" customFormat="1" ht="16.5"/>
    <row r="122" s="54" customFormat="1" ht="16.5"/>
    <row r="123" s="54" customFormat="1" ht="16.5"/>
    <row r="124" s="54" customFormat="1" ht="16.5"/>
    <row r="125" s="54" customFormat="1" ht="16.5"/>
    <row r="126" s="54" customFormat="1" ht="16.5"/>
    <row r="127" s="54" customFormat="1" ht="16.5"/>
    <row r="128" s="54" customFormat="1" ht="16.5"/>
    <row r="129" s="54" customFormat="1" ht="16.5"/>
    <row r="130" s="54" customFormat="1" ht="16.5"/>
    <row r="131" s="54" customFormat="1" ht="16.5"/>
    <row r="132" s="54" customFormat="1" ht="16.5"/>
    <row r="133" s="54" customFormat="1" ht="16.5"/>
    <row r="134" s="54" customFormat="1" ht="16.5"/>
    <row r="135" s="54" customFormat="1" ht="16.5"/>
    <row r="136" s="54" customFormat="1" ht="16.5"/>
    <row r="137" s="54" customFormat="1" ht="16.5"/>
    <row r="138" s="54" customFormat="1" ht="16.5"/>
    <row r="139" s="54" customFormat="1" ht="16.5"/>
    <row r="140" s="54" customFormat="1" ht="16.5"/>
    <row r="141" s="54" customFormat="1" ht="16.5"/>
    <row r="142" s="54" customFormat="1" ht="16.5"/>
    <row r="143" s="54" customFormat="1" ht="16.5"/>
    <row r="144" s="54" customFormat="1" ht="16.5"/>
    <row r="145" s="54" customFormat="1" ht="16.5"/>
    <row r="146" s="54" customFormat="1" ht="16.5"/>
    <row r="147" s="54" customFormat="1" ht="16.5"/>
    <row r="148" s="54" customFormat="1" ht="16.5"/>
    <row r="149" s="54" customFormat="1" ht="16.5"/>
    <row r="150" s="54" customFormat="1" ht="16.5"/>
    <row r="151" s="54" customFormat="1" ht="16.5"/>
    <row r="152" s="54" customFormat="1" ht="16.5"/>
    <row r="153" s="54" customFormat="1" ht="16.5"/>
    <row r="154" s="54" customFormat="1" ht="16.5"/>
    <row r="155" s="54" customFormat="1" ht="16.5"/>
    <row r="156" s="54" customFormat="1" ht="16.5"/>
    <row r="157" s="54" customFormat="1" ht="16.5"/>
    <row r="158" s="54" customFormat="1" ht="16.5"/>
    <row r="159" s="54" customFormat="1" ht="16.5"/>
    <row r="160" s="54" customFormat="1" ht="16.5"/>
    <row r="161" s="54" customFormat="1" ht="16.5"/>
    <row r="162" s="54" customFormat="1" ht="16.5"/>
    <row r="163" s="54" customFormat="1" ht="16.5"/>
    <row r="164" s="54" customFormat="1" ht="16.5"/>
    <row r="165" s="54" customFormat="1" ht="16.5"/>
    <row r="166" s="54" customFormat="1" ht="16.5"/>
    <row r="167" s="54" customFormat="1" ht="16.5"/>
    <row r="168" s="54" customFormat="1" ht="16.5"/>
    <row r="169" s="54" customFormat="1" ht="16.5"/>
    <row r="170" s="54" customFormat="1" ht="16.5"/>
    <row r="171" s="54" customFormat="1" ht="16.5"/>
    <row r="172" s="54" customFormat="1" ht="16.5"/>
    <row r="173" s="54" customFormat="1" ht="16.5"/>
    <row r="174" s="54" customFormat="1" ht="16.5"/>
    <row r="175" s="54" customFormat="1" ht="16.5"/>
    <row r="176" s="54" customFormat="1" ht="16.5"/>
    <row r="177" s="54" customFormat="1" ht="16.5"/>
    <row r="178" s="54" customFormat="1" ht="16.5"/>
    <row r="179" s="54" customFormat="1" ht="16.5"/>
    <row r="180" s="54" customFormat="1" ht="16.5"/>
    <row r="181" s="54" customFormat="1" ht="16.5"/>
    <row r="182" s="54" customFormat="1" ht="16.5"/>
    <row r="183" s="54" customFormat="1" ht="16.5"/>
    <row r="184" s="54" customFormat="1" ht="16.5"/>
    <row r="185" s="54" customFormat="1" ht="16.5"/>
    <row r="186" s="54" customFormat="1" ht="16.5"/>
    <row r="187" s="54" customFormat="1" ht="16.5"/>
    <row r="188" s="54" customFormat="1" ht="16.5"/>
    <row r="189" s="54" customFormat="1" ht="16.5"/>
    <row r="190" s="54" customFormat="1" ht="16.5"/>
    <row r="191" s="54" customFormat="1" ht="16.5"/>
    <row r="192" s="54" customFormat="1" ht="16.5"/>
    <row r="193" s="54" customFormat="1" ht="16.5"/>
    <row r="194" s="54" customFormat="1" ht="16.5"/>
    <row r="195" s="54" customFormat="1" ht="16.5"/>
    <row r="196" s="54" customFormat="1" ht="16.5"/>
    <row r="197" s="54" customFormat="1" ht="16.5"/>
    <row r="198" s="54" customFormat="1" ht="16.5"/>
    <row r="199" s="54" customFormat="1" ht="16.5"/>
    <row r="200" s="54" customFormat="1" ht="16.5"/>
    <row r="201" s="54" customFormat="1" ht="16.5"/>
    <row r="202" s="54" customFormat="1" ht="16.5"/>
    <row r="203" s="54" customFormat="1" ht="16.5"/>
    <row r="204" s="54" customFormat="1" ht="16.5"/>
    <row r="205" s="54" customFormat="1" ht="16.5"/>
    <row r="206" s="54" customFormat="1" ht="16.5"/>
    <row r="207" s="54" customFormat="1" ht="16.5"/>
    <row r="208" s="54" customFormat="1" ht="16.5"/>
    <row r="209" s="54" customFormat="1" ht="16.5"/>
    <row r="210" s="54" customFormat="1" ht="16.5"/>
    <row r="211" s="54" customFormat="1" ht="16.5"/>
    <row r="212" s="54" customFormat="1" ht="16.5"/>
    <row r="213" s="54" customFormat="1" ht="16.5"/>
    <row r="214" s="54" customFormat="1" ht="16.5"/>
    <row r="215" s="54" customFormat="1" ht="16.5"/>
    <row r="216" s="54" customFormat="1" ht="16.5"/>
    <row r="217" s="54" customFormat="1" ht="16.5"/>
    <row r="218" s="54" customFormat="1" ht="16.5"/>
    <row r="219" s="54" customFormat="1" ht="16.5"/>
    <row r="220" s="54" customFormat="1" ht="16.5"/>
    <row r="221" s="54" customFormat="1" ht="16.5"/>
    <row r="222" s="54" customFormat="1" ht="16.5"/>
    <row r="223" s="54" customFormat="1" ht="16.5"/>
    <row r="224" s="54" customFormat="1" ht="16.5"/>
    <row r="225" s="54" customFormat="1" ht="16.5"/>
    <row r="226" s="54" customFormat="1" ht="16.5"/>
    <row r="227" s="54" customFormat="1" ht="16.5"/>
    <row r="228" s="54" customFormat="1" ht="16.5"/>
    <row r="229" s="54" customFormat="1" ht="16.5"/>
    <row r="230" s="54" customFormat="1" ht="16.5"/>
    <row r="231" s="54" customFormat="1" ht="16.5"/>
    <row r="232" s="54" customFormat="1" ht="16.5"/>
    <row r="233" s="54" customFormat="1" ht="16.5"/>
    <row r="234" s="54" customFormat="1" ht="16.5"/>
    <row r="235" s="54" customFormat="1" ht="16.5"/>
    <row r="236" s="54" customFormat="1" ht="16.5"/>
    <row r="237" s="54" customFormat="1" ht="16.5"/>
    <row r="238" s="54" customFormat="1" ht="16.5"/>
    <row r="239" s="54" customFormat="1" ht="16.5"/>
    <row r="240" s="54" customFormat="1" ht="16.5"/>
    <row r="241" s="54" customFormat="1" ht="16.5"/>
    <row r="242" s="54" customFormat="1" ht="16.5"/>
    <row r="243" s="54" customFormat="1" ht="16.5"/>
    <row r="244" s="54" customFormat="1" ht="16.5"/>
    <row r="245" s="54" customFormat="1" ht="16.5"/>
    <row r="246" s="54" customFormat="1" ht="16.5"/>
    <row r="247" s="54" customFormat="1" ht="16.5"/>
    <row r="248" s="54" customFormat="1" ht="16.5"/>
    <row r="249" s="54" customFormat="1" ht="16.5"/>
    <row r="250" s="54" customFormat="1" ht="16.5"/>
    <row r="251" s="54" customFormat="1" ht="16.5"/>
    <row r="252" s="54" customFormat="1" ht="16.5"/>
    <row r="253" s="54" customFormat="1" ht="16.5"/>
    <row r="254" s="54" customFormat="1" ht="16.5"/>
    <row r="255" s="54" customFormat="1" ht="16.5"/>
    <row r="256" s="54" customFormat="1" ht="16.5"/>
    <row r="257" s="54" customFormat="1" ht="16.5"/>
  </sheetData>
  <sheetProtection/>
  <hyperlinks>
    <hyperlink ref="P15" r:id="rId1" display="lpowell2@brocku.ca"/>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L166"/>
  <sheetViews>
    <sheetView tabSelected="1" zoomScalePageLayoutView="0" workbookViewId="0" topLeftCell="A1">
      <pane ySplit="4" topLeftCell="A32" activePane="bottomLeft" state="frozen"/>
      <selection pane="topLeft" activeCell="A1" sqref="A1"/>
      <selection pane="bottomLeft" activeCell="A37" sqref="A37"/>
    </sheetView>
  </sheetViews>
  <sheetFormatPr defaultColWidth="8.8515625" defaultRowHeight="15" outlineLevelRow="2"/>
  <cols>
    <col min="1" max="1" width="51.421875" style="3" customWidth="1"/>
    <col min="2" max="2" width="12.421875" style="3" customWidth="1"/>
    <col min="3" max="3" width="31.28125" style="3" customWidth="1"/>
    <col min="4" max="4" width="31.140625" style="3" customWidth="1"/>
    <col min="5" max="5" width="3.8515625" style="4" customWidth="1"/>
    <col min="6" max="6" width="14.7109375" style="4" customWidth="1"/>
    <col min="7" max="9" width="14.7109375" style="5" customWidth="1"/>
    <col min="10" max="10" width="8.7109375" style="39" customWidth="1"/>
    <col min="11" max="11" width="62.00390625" style="6" customWidth="1"/>
    <col min="12" max="16384" width="8.8515625" style="3" customWidth="1"/>
  </cols>
  <sheetData>
    <row r="1" spans="1:3" ht="18">
      <c r="A1" s="1" t="s">
        <v>0</v>
      </c>
      <c r="B1" s="1"/>
      <c r="C1" s="2"/>
    </row>
    <row r="2" spans="1:11" s="14" customFormat="1" ht="16.5">
      <c r="A2" s="7" t="s">
        <v>1</v>
      </c>
      <c r="B2" s="7"/>
      <c r="C2" s="8" t="s">
        <v>2</v>
      </c>
      <c r="D2" s="9"/>
      <c r="E2" s="10"/>
      <c r="F2" s="11" t="s">
        <v>3</v>
      </c>
      <c r="G2" s="12">
        <f>IF($D$2="Research",3500,2000)</f>
        <v>2000</v>
      </c>
      <c r="H2" s="12"/>
      <c r="I2" s="12"/>
      <c r="J2" s="40"/>
      <c r="K2" s="13"/>
    </row>
    <row r="3" spans="2:9" ht="17.25" thickBot="1">
      <c r="B3" s="8"/>
      <c r="C3" s="8" t="s">
        <v>4</v>
      </c>
      <c r="D3" s="9"/>
      <c r="H3" s="71" t="s">
        <v>107</v>
      </c>
      <c r="I3" s="71"/>
    </row>
    <row r="4" spans="1:11" ht="50.25" thickBot="1">
      <c r="A4" s="15" t="s">
        <v>6</v>
      </c>
      <c r="B4" s="15"/>
      <c r="C4" s="72"/>
      <c r="D4" s="73"/>
      <c r="E4"/>
      <c r="F4"/>
      <c r="G4" s="16" t="s">
        <v>103</v>
      </c>
      <c r="H4" s="16" t="s">
        <v>104</v>
      </c>
      <c r="I4" s="34" t="s">
        <v>105</v>
      </c>
      <c r="J4" s="35" t="s">
        <v>106</v>
      </c>
      <c r="K4" s="17" t="s">
        <v>99</v>
      </c>
    </row>
    <row r="5" spans="1:2" ht="16.5">
      <c r="A5" s="15"/>
      <c r="B5" s="15"/>
    </row>
    <row r="6" spans="1:2" ht="16.5" outlineLevel="1">
      <c r="A6" s="18" t="s">
        <v>7</v>
      </c>
      <c r="B6" s="18"/>
    </row>
    <row r="7" spans="1:11" ht="16.5" outlineLevel="1">
      <c r="A7" s="3" t="s">
        <v>8</v>
      </c>
      <c r="C7" s="3" t="s">
        <v>9</v>
      </c>
      <c r="F7" s="36"/>
      <c r="K7" s="33"/>
    </row>
    <row r="8" spans="3:11" ht="16.5" outlineLevel="1">
      <c r="C8" s="3" t="s">
        <v>10</v>
      </c>
      <c r="D8"/>
      <c r="F8" s="36"/>
      <c r="G8"/>
      <c r="K8" s="33"/>
    </row>
    <row r="9" spans="3:11" ht="16.5" outlineLevel="1">
      <c r="C9" s="3" t="s">
        <v>11</v>
      </c>
      <c r="D9"/>
      <c r="F9" s="37">
        <v>0</v>
      </c>
      <c r="G9" s="20">
        <f>+$F$9*$F$8*$F$7</f>
        <v>0</v>
      </c>
      <c r="H9" s="19">
        <v>0</v>
      </c>
      <c r="I9" s="19">
        <v>0</v>
      </c>
      <c r="J9" s="41" t="str">
        <f>IF(SUM(H9:I9)=G9,"OK","ERR")</f>
        <v>OK</v>
      </c>
      <c r="K9" s="33"/>
    </row>
    <row r="10" spans="4:10" ht="16.5" outlineLevel="1">
      <c r="D10"/>
      <c r="F10"/>
      <c r="G10"/>
      <c r="J10" s="42"/>
    </row>
    <row r="11" spans="1:11" ht="16.5" outlineLevel="1">
      <c r="A11" s="3" t="s">
        <v>12</v>
      </c>
      <c r="C11" s="3" t="s">
        <v>9</v>
      </c>
      <c r="D11"/>
      <c r="F11" s="36"/>
      <c r="G11"/>
      <c r="J11" s="42"/>
      <c r="K11" s="33"/>
    </row>
    <row r="12" spans="3:11" ht="16.5" outlineLevel="1">
      <c r="C12" s="3" t="s">
        <v>13</v>
      </c>
      <c r="D12"/>
      <c r="F12" s="36"/>
      <c r="G12"/>
      <c r="J12" s="42"/>
      <c r="K12" s="33"/>
    </row>
    <row r="13" spans="3:11" ht="16.5" outlineLevel="1">
      <c r="C13" s="3" t="s">
        <v>14</v>
      </c>
      <c r="D13"/>
      <c r="F13" s="37">
        <v>0</v>
      </c>
      <c r="G13" s="20">
        <f>+$F$13*$F$12*$F$11</f>
        <v>0</v>
      </c>
      <c r="H13" s="19">
        <v>0</v>
      </c>
      <c r="I13" s="19">
        <v>0</v>
      </c>
      <c r="J13" s="41" t="str">
        <f>IF(SUM(H13:I13)=G13,"OK","ERR")</f>
        <v>OK</v>
      </c>
      <c r="K13" s="33"/>
    </row>
    <row r="14" spans="4:10" ht="16.5" outlineLevel="1">
      <c r="D14"/>
      <c r="F14" s="21"/>
      <c r="G14" s="22"/>
      <c r="J14" s="42"/>
    </row>
    <row r="15" spans="1:11" ht="16.5" outlineLevel="1">
      <c r="A15" s="3" t="s">
        <v>15</v>
      </c>
      <c r="C15" s="3" t="s">
        <v>16</v>
      </c>
      <c r="D15"/>
      <c r="F15"/>
      <c r="G15" s="37"/>
      <c r="H15" s="19">
        <v>0</v>
      </c>
      <c r="I15" s="19">
        <v>0</v>
      </c>
      <c r="J15" s="41" t="str">
        <f>IF(SUM(H15:I15)=G15,"OK","ERR")</f>
        <v>OK</v>
      </c>
      <c r="K15" s="33"/>
    </row>
    <row r="16" spans="1:12" s="6" customFormat="1" ht="16.5" outlineLevel="1">
      <c r="A16" s="3"/>
      <c r="B16" s="3"/>
      <c r="C16" s="3" t="s">
        <v>17</v>
      </c>
      <c r="D16"/>
      <c r="E16" s="4"/>
      <c r="F16"/>
      <c r="G16" s="37"/>
      <c r="H16" s="19">
        <v>0</v>
      </c>
      <c r="I16" s="19">
        <v>0</v>
      </c>
      <c r="J16" s="41" t="str">
        <f>IF(SUM(H16:I16)=G16,"OK","ERR")</f>
        <v>OK</v>
      </c>
      <c r="K16" s="33"/>
      <c r="L16" s="3"/>
    </row>
    <row r="17" spans="1:12" s="6" customFormat="1" ht="16.5" outlineLevel="1">
      <c r="A17" s="3"/>
      <c r="B17" s="3"/>
      <c r="C17" s="3"/>
      <c r="D17"/>
      <c r="E17" s="4"/>
      <c r="F17"/>
      <c r="G17"/>
      <c r="H17"/>
      <c r="I17"/>
      <c r="J17" s="32"/>
      <c r="L17" s="3"/>
    </row>
    <row r="18" spans="1:12" s="6" customFormat="1" ht="16.5" outlineLevel="1">
      <c r="A18" s="3" t="s">
        <v>18</v>
      </c>
      <c r="B18" s="3"/>
      <c r="C18" s="3" t="s">
        <v>19</v>
      </c>
      <c r="D18"/>
      <c r="E18" s="4"/>
      <c r="F18" s="4"/>
      <c r="G18" s="37">
        <v>0</v>
      </c>
      <c r="H18" s="19">
        <v>0</v>
      </c>
      <c r="I18" s="19">
        <v>0</v>
      </c>
      <c r="J18" s="41" t="str">
        <f>IF(SUM(H18:I18)=G18,"OK","ERR")</f>
        <v>OK</v>
      </c>
      <c r="K18" s="33"/>
      <c r="L18" s="3"/>
    </row>
    <row r="19" spans="1:12" s="6" customFormat="1" ht="16.5" outlineLevel="1">
      <c r="A19" s="3"/>
      <c r="B19" s="3"/>
      <c r="C19" s="3" t="s">
        <v>17</v>
      </c>
      <c r="D19"/>
      <c r="E19" s="4"/>
      <c r="F19" s="4"/>
      <c r="G19" s="37">
        <v>0</v>
      </c>
      <c r="H19" s="19">
        <v>0</v>
      </c>
      <c r="I19" s="19">
        <v>0</v>
      </c>
      <c r="J19" s="41" t="str">
        <f>IF(SUM(H19:I19)=G19,"OK","ERR")</f>
        <v>OK</v>
      </c>
      <c r="K19" s="33"/>
      <c r="L19" s="3"/>
    </row>
    <row r="20" spans="1:12" s="6" customFormat="1" ht="16.5" outlineLevel="1">
      <c r="A20" s="3"/>
      <c r="B20" s="3"/>
      <c r="C20" s="3"/>
      <c r="D20"/>
      <c r="E20" s="4"/>
      <c r="F20" s="4"/>
      <c r="G20"/>
      <c r="H20" s="5"/>
      <c r="I20" s="5"/>
      <c r="J20" s="42"/>
      <c r="L20" s="3"/>
    </row>
    <row r="21" spans="1:12" s="6" customFormat="1" ht="16.5" outlineLevel="1">
      <c r="A21" s="3" t="s">
        <v>20</v>
      </c>
      <c r="B21" s="3"/>
      <c r="C21" s="3" t="s">
        <v>13</v>
      </c>
      <c r="D21"/>
      <c r="E21" s="4"/>
      <c r="F21" s="36"/>
      <c r="G21"/>
      <c r="H21" s="5"/>
      <c r="I21" s="5"/>
      <c r="J21" s="42"/>
      <c r="K21" s="33"/>
      <c r="L21" s="3"/>
    </row>
    <row r="22" spans="1:12" s="6" customFormat="1" ht="16.5" outlineLevel="1">
      <c r="A22" s="3"/>
      <c r="B22" s="3"/>
      <c r="C22" s="3" t="s">
        <v>21</v>
      </c>
      <c r="D22"/>
      <c r="E22" s="4"/>
      <c r="F22" s="37"/>
      <c r="G22" s="20">
        <f>+$F$22*$F$21</f>
        <v>0</v>
      </c>
      <c r="H22" s="19">
        <v>0</v>
      </c>
      <c r="I22" s="19">
        <v>0</v>
      </c>
      <c r="J22" s="41" t="str">
        <f>IF(SUM(H22:I22)=G22,"OK","ERR")</f>
        <v>OK</v>
      </c>
      <c r="K22" s="33"/>
      <c r="L22" s="3"/>
    </row>
    <row r="23" spans="1:12" s="6" customFormat="1" ht="16.5" outlineLevel="1">
      <c r="A23" s="3"/>
      <c r="B23" s="3"/>
      <c r="C23" s="3" t="s">
        <v>22</v>
      </c>
      <c r="D23" s="3"/>
      <c r="E23" s="4"/>
      <c r="F23" s="4"/>
      <c r="G23" s="37">
        <v>0</v>
      </c>
      <c r="H23" s="19">
        <v>0</v>
      </c>
      <c r="I23" s="19">
        <v>0</v>
      </c>
      <c r="J23" s="41" t="str">
        <f>IF(SUM(H23:I23)=G23,"OK","ERR")</f>
        <v>OK</v>
      </c>
      <c r="K23" s="33"/>
      <c r="L23" s="3"/>
    </row>
    <row r="24" spans="1:12" s="6" customFormat="1" ht="16.5" outlineLevel="1">
      <c r="A24" s="3"/>
      <c r="B24" s="3"/>
      <c r="C24" s="3"/>
      <c r="D24"/>
      <c r="E24" s="4"/>
      <c r="F24" s="4"/>
      <c r="G24"/>
      <c r="H24"/>
      <c r="I24"/>
      <c r="J24" s="32"/>
      <c r="L24" s="3"/>
    </row>
    <row r="25" spans="1:12" s="6" customFormat="1" ht="16.5" outlineLevel="1">
      <c r="A25" s="3" t="s">
        <v>128</v>
      </c>
      <c r="B25" s="3"/>
      <c r="C25" s="3" t="s">
        <v>23</v>
      </c>
      <c r="D25"/>
      <c r="E25" s="4"/>
      <c r="F25" s="36"/>
      <c r="G25"/>
      <c r="H25"/>
      <c r="I25"/>
      <c r="J25" s="32"/>
      <c r="K25" s="33"/>
      <c r="L25" s="3"/>
    </row>
    <row r="26" spans="1:12" s="6" customFormat="1" ht="16.5" outlineLevel="1">
      <c r="A26" s="3"/>
      <c r="B26" s="3"/>
      <c r="C26" s="3" t="s">
        <v>24</v>
      </c>
      <c r="D26"/>
      <c r="E26" s="4"/>
      <c r="F26" s="36"/>
      <c r="G26"/>
      <c r="H26"/>
      <c r="I26"/>
      <c r="J26" s="32"/>
      <c r="K26" s="33"/>
      <c r="L26" s="3"/>
    </row>
    <row r="27" spans="1:12" s="6" customFormat="1" ht="16.5" outlineLevel="1">
      <c r="A27" s="3"/>
      <c r="B27" s="3"/>
      <c r="C27" s="3" t="s">
        <v>25</v>
      </c>
      <c r="D27"/>
      <c r="E27" s="4"/>
      <c r="F27" s="36">
        <v>0</v>
      </c>
      <c r="G27"/>
      <c r="H27"/>
      <c r="I27"/>
      <c r="J27" s="32"/>
      <c r="K27" s="33"/>
      <c r="L27" s="3"/>
    </row>
    <row r="28" spans="1:12" s="6" customFormat="1" ht="16.5" outlineLevel="1">
      <c r="A28" s="3"/>
      <c r="B28" s="3"/>
      <c r="C28" s="3" t="s">
        <v>26</v>
      </c>
      <c r="D28"/>
      <c r="E28" s="4"/>
      <c r="F28" s="4"/>
      <c r="G28" s="20">
        <f>SUM(F25:F28)*0.57</f>
        <v>0</v>
      </c>
      <c r="H28" s="19">
        <v>0</v>
      </c>
      <c r="I28" s="19">
        <v>0</v>
      </c>
      <c r="J28" s="41" t="str">
        <f>IF(SUM(H28:I28)=G28,"OK","ERR")</f>
        <v>OK</v>
      </c>
      <c r="K28" s="33"/>
      <c r="L28" s="3"/>
    </row>
    <row r="29" spans="1:12" s="6" customFormat="1" ht="16.5" outlineLevel="1">
      <c r="A29" s="3"/>
      <c r="B29" s="3"/>
      <c r="C29" s="3"/>
      <c r="D29"/>
      <c r="E29" s="4"/>
      <c r="F29" s="4"/>
      <c r="G29"/>
      <c r="H29"/>
      <c r="I29"/>
      <c r="J29" s="32"/>
      <c r="L29" s="3"/>
    </row>
    <row r="30" spans="1:12" s="6" customFormat="1" ht="16.5" outlineLevel="1">
      <c r="A30" s="3" t="s">
        <v>27</v>
      </c>
      <c r="B30" s="3"/>
      <c r="C30" s="3"/>
      <c r="D30" s="3"/>
      <c r="E30" s="4"/>
      <c r="F30" s="4"/>
      <c r="G30" s="37">
        <v>0</v>
      </c>
      <c r="H30" s="19">
        <v>0</v>
      </c>
      <c r="I30" s="19">
        <v>0</v>
      </c>
      <c r="J30" s="41" t="str">
        <f>IF(SUM(H30:I30)=G30,"OK","ERR")</f>
        <v>OK</v>
      </c>
      <c r="K30" s="33"/>
      <c r="L30" s="3"/>
    </row>
    <row r="31" spans="1:12" s="6" customFormat="1" ht="16.5" outlineLevel="1">
      <c r="A31" s="3"/>
      <c r="B31" s="3"/>
      <c r="C31" s="3"/>
      <c r="D31" s="3"/>
      <c r="E31" s="4"/>
      <c r="F31" s="4"/>
      <c r="G31"/>
      <c r="H31"/>
      <c r="I31"/>
      <c r="J31" s="32"/>
      <c r="L31" s="3"/>
    </row>
    <row r="32" spans="1:12" s="6" customFormat="1" ht="16.5" outlineLevel="1">
      <c r="A32" s="3" t="s">
        <v>28</v>
      </c>
      <c r="B32" s="3"/>
      <c r="C32" s="3" t="s">
        <v>29</v>
      </c>
      <c r="D32" s="3"/>
      <c r="E32" s="4"/>
      <c r="F32" s="4"/>
      <c r="G32" s="37">
        <v>0</v>
      </c>
      <c r="H32" s="19">
        <f>+G32</f>
        <v>0</v>
      </c>
      <c r="I32" s="19">
        <v>0</v>
      </c>
      <c r="J32" s="41" t="str">
        <f>IF(SUM(H32:I32)=G32,"OK","ERR")</f>
        <v>OK</v>
      </c>
      <c r="K32" s="33"/>
      <c r="L32" s="3"/>
    </row>
    <row r="33" spans="1:12" s="6" customFormat="1" ht="16.5" outlineLevel="1">
      <c r="A33" s="3"/>
      <c r="B33" s="3"/>
      <c r="C33" s="3"/>
      <c r="D33" s="3"/>
      <c r="E33" s="4"/>
      <c r="F33" s="4"/>
      <c r="G33"/>
      <c r="H33"/>
      <c r="I33"/>
      <c r="J33" s="32"/>
      <c r="L33" s="3"/>
    </row>
    <row r="34" spans="1:12" s="6" customFormat="1" ht="16.5">
      <c r="A34" s="18" t="s">
        <v>30</v>
      </c>
      <c r="B34" s="18"/>
      <c r="C34" s="3"/>
      <c r="D34" s="3"/>
      <c r="E34" s="4"/>
      <c r="F34" s="4"/>
      <c r="G34" s="20">
        <f>SUM(G8:G33)</f>
        <v>0</v>
      </c>
      <c r="H34" s="20">
        <f>SUM(H7:H33)</f>
        <v>0</v>
      </c>
      <c r="I34" s="20">
        <f>SUM(I7:I33)</f>
        <v>0</v>
      </c>
      <c r="J34" s="41" t="str">
        <f>IF(SUM(H34:I34)=G34,"OK","ERR")</f>
        <v>OK</v>
      </c>
      <c r="K34" s="33"/>
      <c r="L34" s="3"/>
    </row>
    <row r="35" ht="16.5"/>
    <row r="36" spans="1:12" s="6" customFormat="1" ht="16.5" outlineLevel="1">
      <c r="A36" s="18" t="s">
        <v>31</v>
      </c>
      <c r="B36" s="18"/>
      <c r="C36" s="3"/>
      <c r="D36" s="3"/>
      <c r="E36" s="4"/>
      <c r="F36" s="4"/>
      <c r="G36" s="5"/>
      <c r="H36" s="5"/>
      <c r="I36" s="5"/>
      <c r="J36" s="39"/>
      <c r="L36" s="3"/>
    </row>
    <row r="37" spans="1:12" s="6" customFormat="1" ht="16.5" outlineLevel="2">
      <c r="A37" s="3" t="s">
        <v>32</v>
      </c>
      <c r="B37" s="3"/>
      <c r="C37" s="3" t="s">
        <v>33</v>
      </c>
      <c r="D37" s="3"/>
      <c r="E37" s="4"/>
      <c r="F37" s="36"/>
      <c r="G37" s="5"/>
      <c r="H37" s="5"/>
      <c r="I37" s="5"/>
      <c r="J37" s="39"/>
      <c r="K37" s="30"/>
      <c r="L37" s="3"/>
    </row>
    <row r="38" spans="1:12" s="6" customFormat="1" ht="16.5" outlineLevel="2">
      <c r="A38" s="3"/>
      <c r="B38" s="3"/>
      <c r="C38" s="3" t="s">
        <v>34</v>
      </c>
      <c r="D38" s="3"/>
      <c r="E38" s="4"/>
      <c r="F38" s="38"/>
      <c r="G38" s="61"/>
      <c r="H38" s="5"/>
      <c r="I38" s="5"/>
      <c r="J38" s="39"/>
      <c r="K38" s="30"/>
      <c r="L38" s="3"/>
    </row>
    <row r="39" spans="1:12" s="6" customFormat="1" ht="16.5" outlineLevel="2">
      <c r="A39" s="3"/>
      <c r="B39" s="3"/>
      <c r="C39" s="3" t="s">
        <v>35</v>
      </c>
      <c r="D39" s="3"/>
      <c r="E39" s="4"/>
      <c r="F39" s="23">
        <f>+$F$38*$F$37</f>
        <v>0</v>
      </c>
      <c r="G39" s="5"/>
      <c r="H39" s="5"/>
      <c r="I39" s="5"/>
      <c r="J39" s="39"/>
      <c r="K39" s="30"/>
      <c r="L39" s="3"/>
    </row>
    <row r="40" spans="1:12" s="6" customFormat="1" ht="16.5" outlineLevel="2">
      <c r="A40" s="3"/>
      <c r="B40" s="3"/>
      <c r="C40" s="3" t="s">
        <v>36</v>
      </c>
      <c r="D40" s="3"/>
      <c r="E40" s="4"/>
      <c r="F40" s="23">
        <f>+$F$39*0.04</f>
        <v>0</v>
      </c>
      <c r="G40" s="5"/>
      <c r="H40" s="5"/>
      <c r="I40" s="5"/>
      <c r="J40" s="39"/>
      <c r="K40" s="30"/>
      <c r="L40" s="3"/>
    </row>
    <row r="41" spans="1:12" s="6" customFormat="1" ht="16.5" outlineLevel="2">
      <c r="A41" s="3"/>
      <c r="B41" s="3"/>
      <c r="C41" s="3" t="s">
        <v>37</v>
      </c>
      <c r="D41" s="3"/>
      <c r="E41" s="4"/>
      <c r="F41" s="23">
        <f>+$F$39*0.1</f>
        <v>0</v>
      </c>
      <c r="G41" s="5"/>
      <c r="H41" s="5"/>
      <c r="I41" s="5"/>
      <c r="J41" s="39"/>
      <c r="K41" s="30"/>
      <c r="L41" s="3"/>
    </row>
    <row r="42" spans="1:12" s="6" customFormat="1" ht="16.5" outlineLevel="1">
      <c r="A42" s="3" t="s">
        <v>38</v>
      </c>
      <c r="B42" s="3"/>
      <c r="C42" s="3" t="s">
        <v>39</v>
      </c>
      <c r="D42" s="3"/>
      <c r="E42" s="4"/>
      <c r="F42" s="23">
        <f>SUM(F39:F41)</f>
        <v>0</v>
      </c>
      <c r="G42" s="5"/>
      <c r="H42" s="19">
        <v>0</v>
      </c>
      <c r="I42" s="19">
        <v>0</v>
      </c>
      <c r="J42" s="41" t="str">
        <f>IF(SUM(H42:I42)=F42,"OK","ERR")</f>
        <v>OK</v>
      </c>
      <c r="K42" s="33"/>
      <c r="L42" s="3"/>
    </row>
    <row r="43" spans="1:12" s="6" customFormat="1" ht="16.5" outlineLevel="1">
      <c r="A43" s="8"/>
      <c r="B43" s="8"/>
      <c r="C43" s="3"/>
      <c r="D43" s="3"/>
      <c r="E43" s="4"/>
      <c r="F43" s="4"/>
      <c r="G43" s="5"/>
      <c r="H43" s="5"/>
      <c r="I43" s="5"/>
      <c r="J43" s="39"/>
      <c r="L43" s="3"/>
    </row>
    <row r="44" spans="1:12" s="6" customFormat="1" ht="16.5" outlineLevel="2">
      <c r="A44" s="3" t="s">
        <v>40</v>
      </c>
      <c r="B44" s="3"/>
      <c r="C44" s="3" t="s">
        <v>33</v>
      </c>
      <c r="D44" s="3"/>
      <c r="E44" s="4"/>
      <c r="F44" s="36"/>
      <c r="G44" s="5"/>
      <c r="H44" s="5"/>
      <c r="I44" s="5"/>
      <c r="J44" s="39"/>
      <c r="K44" s="33"/>
      <c r="L44" s="3"/>
    </row>
    <row r="45" spans="1:12" s="6" customFormat="1" ht="16.5" outlineLevel="2">
      <c r="A45" s="3"/>
      <c r="B45" s="3"/>
      <c r="C45" s="3" t="s">
        <v>34</v>
      </c>
      <c r="D45" s="3"/>
      <c r="E45" s="4"/>
      <c r="F45" s="38"/>
      <c r="G45" s="61"/>
      <c r="H45" s="5"/>
      <c r="I45" s="5"/>
      <c r="J45" s="39"/>
      <c r="K45" s="33"/>
      <c r="L45" s="3"/>
    </row>
    <row r="46" spans="1:12" s="6" customFormat="1" ht="16.5" outlineLevel="2">
      <c r="A46" s="3"/>
      <c r="B46" s="3"/>
      <c r="C46" s="3" t="s">
        <v>35</v>
      </c>
      <c r="D46" s="3"/>
      <c r="E46" s="4"/>
      <c r="F46" s="23">
        <f>+$F$45*$F$44</f>
        <v>0</v>
      </c>
      <c r="G46" s="5"/>
      <c r="H46" s="5"/>
      <c r="I46" s="5"/>
      <c r="J46" s="39"/>
      <c r="K46" s="33"/>
      <c r="L46" s="3"/>
    </row>
    <row r="47" spans="1:12" s="6" customFormat="1" ht="16.5" outlineLevel="2">
      <c r="A47" s="3"/>
      <c r="B47" s="3"/>
      <c r="C47" s="3" t="s">
        <v>36</v>
      </c>
      <c r="D47" s="3"/>
      <c r="E47" s="4"/>
      <c r="F47" s="23">
        <f>+$F$46*0.04</f>
        <v>0</v>
      </c>
      <c r="G47" s="5"/>
      <c r="H47" s="5"/>
      <c r="I47" s="5"/>
      <c r="J47" s="39"/>
      <c r="K47" s="33"/>
      <c r="L47" s="3"/>
    </row>
    <row r="48" spans="1:12" s="6" customFormat="1" ht="16.5" outlineLevel="2">
      <c r="A48" s="3"/>
      <c r="B48" s="3"/>
      <c r="C48" s="3" t="s">
        <v>37</v>
      </c>
      <c r="D48" s="3"/>
      <c r="E48" s="4"/>
      <c r="F48" s="23">
        <f>+$F$46*0.1</f>
        <v>0</v>
      </c>
      <c r="G48" s="5"/>
      <c r="H48" s="5"/>
      <c r="I48" s="5"/>
      <c r="J48" s="39"/>
      <c r="K48" s="33"/>
      <c r="L48" s="3"/>
    </row>
    <row r="49" spans="1:12" s="6" customFormat="1" ht="16.5" outlineLevel="1">
      <c r="A49" s="3" t="s">
        <v>41</v>
      </c>
      <c r="B49" s="3"/>
      <c r="C49" s="3" t="s">
        <v>39</v>
      </c>
      <c r="D49" s="3"/>
      <c r="E49" s="4"/>
      <c r="F49" s="23">
        <f>SUM(F46:F48)</f>
        <v>0</v>
      </c>
      <c r="G49" s="5"/>
      <c r="H49" s="19">
        <v>0</v>
      </c>
      <c r="I49" s="19">
        <v>0</v>
      </c>
      <c r="J49" s="41" t="str">
        <f>IF(SUM(H49:I49)=F49,"OK","ERR")</f>
        <v>OK</v>
      </c>
      <c r="K49" s="33"/>
      <c r="L49" s="3"/>
    </row>
    <row r="50" spans="1:12" s="6" customFormat="1" ht="16.5" outlineLevel="1">
      <c r="A50" s="3"/>
      <c r="B50" s="3"/>
      <c r="C50" s="3"/>
      <c r="D50" s="3"/>
      <c r="E50" s="4"/>
      <c r="F50" s="4"/>
      <c r="G50" s="5"/>
      <c r="H50" s="5"/>
      <c r="I50" s="5"/>
      <c r="J50" s="39"/>
      <c r="L50" s="3"/>
    </row>
    <row r="51" spans="1:12" s="6" customFormat="1" ht="16.5" outlineLevel="1">
      <c r="A51" s="3" t="s">
        <v>42</v>
      </c>
      <c r="B51" s="3"/>
      <c r="C51" s="3"/>
      <c r="D51" s="3"/>
      <c r="E51" s="4"/>
      <c r="F51" s="38">
        <v>0</v>
      </c>
      <c r="G51" s="5"/>
      <c r="H51" s="19">
        <v>0</v>
      </c>
      <c r="I51" s="19">
        <v>0</v>
      </c>
      <c r="J51" s="41" t="str">
        <f>IF(SUM(H51:I51)=F51,"OK","ERR")</f>
        <v>OK</v>
      </c>
      <c r="K51" s="33"/>
      <c r="L51" s="3"/>
    </row>
    <row r="52" spans="1:12" s="6" customFormat="1" ht="16.5">
      <c r="A52" s="18" t="s">
        <v>43</v>
      </c>
      <c r="B52" s="18"/>
      <c r="C52" s="3"/>
      <c r="D52" s="3"/>
      <c r="E52" s="4"/>
      <c r="F52" s="4"/>
      <c r="G52" s="20">
        <f>+$F$42+$F$49+$F$51</f>
        <v>0</v>
      </c>
      <c r="H52" s="20">
        <f>SUM(H36:H51)</f>
        <v>0</v>
      </c>
      <c r="I52" s="20">
        <f>SUM(I36:I51)</f>
        <v>0</v>
      </c>
      <c r="J52" s="41" t="str">
        <f>IF(SUM(H52:I52)=G52,"OK","ERR")</f>
        <v>OK</v>
      </c>
      <c r="K52" s="33"/>
      <c r="L52" s="3"/>
    </row>
    <row r="53" ht="16.5"/>
    <row r="54" spans="1:12" s="6" customFormat="1" ht="16.5" outlineLevel="1">
      <c r="A54" s="18" t="s">
        <v>44</v>
      </c>
      <c r="B54" s="18"/>
      <c r="C54" s="74"/>
      <c r="D54" s="75"/>
      <c r="E54" s="4"/>
      <c r="F54" s="38">
        <v>0</v>
      </c>
      <c r="G54" s="3"/>
      <c r="H54" s="19">
        <v>0</v>
      </c>
      <c r="I54" s="19">
        <v>0</v>
      </c>
      <c r="J54" s="41" t="str">
        <f>IF(SUM(H54:I54)=F54,"OK","ERR")</f>
        <v>OK</v>
      </c>
      <c r="K54" s="33"/>
      <c r="L54" s="3"/>
    </row>
    <row r="55" spans="1:12" s="6" customFormat="1" ht="16.5" outlineLevel="1">
      <c r="A55" s="3"/>
      <c r="B55" s="3"/>
      <c r="C55" s="74"/>
      <c r="D55" s="75"/>
      <c r="E55" s="4"/>
      <c r="F55" s="38">
        <v>0</v>
      </c>
      <c r="G55" s="5"/>
      <c r="H55" s="19">
        <v>0</v>
      </c>
      <c r="I55" s="19">
        <v>0</v>
      </c>
      <c r="J55" s="41" t="str">
        <f>IF(SUM(H55:I55)=F55,"OK","ERR")</f>
        <v>OK</v>
      </c>
      <c r="K55" s="33"/>
      <c r="L55" s="3"/>
    </row>
    <row r="56" spans="1:12" s="6" customFormat="1" ht="16.5" outlineLevel="1">
      <c r="A56" s="3"/>
      <c r="B56" s="3"/>
      <c r="C56" s="74"/>
      <c r="D56" s="75"/>
      <c r="E56" s="4"/>
      <c r="F56" s="38">
        <v>0</v>
      </c>
      <c r="G56" s="5"/>
      <c r="H56" s="19">
        <v>0</v>
      </c>
      <c r="I56" s="19">
        <v>0</v>
      </c>
      <c r="J56" s="41" t="str">
        <f>IF(SUM(H56:I56)=F56,"OK","ERR")</f>
        <v>OK</v>
      </c>
      <c r="K56" s="33"/>
      <c r="L56" s="3"/>
    </row>
    <row r="57" spans="1:12" s="6" customFormat="1" ht="16.5" outlineLevel="1">
      <c r="A57" s="3"/>
      <c r="B57" s="3"/>
      <c r="C57" s="74"/>
      <c r="D57" s="75"/>
      <c r="E57" s="4"/>
      <c r="F57" s="38">
        <v>0</v>
      </c>
      <c r="G57" s="5"/>
      <c r="H57" s="19">
        <v>0</v>
      </c>
      <c r="I57" s="19">
        <v>0</v>
      </c>
      <c r="J57" s="41" t="str">
        <f>IF(SUM(H57:I57)=F57,"OK","ERR")</f>
        <v>OK</v>
      </c>
      <c r="K57" s="33"/>
      <c r="L57" s="3"/>
    </row>
    <row r="58" spans="1:12" s="6" customFormat="1" ht="16.5" outlineLevel="1">
      <c r="A58" s="3"/>
      <c r="B58" s="3"/>
      <c r="C58" s="74"/>
      <c r="D58" s="75"/>
      <c r="E58" s="4"/>
      <c r="F58" s="38">
        <v>0</v>
      </c>
      <c r="G58" s="5"/>
      <c r="H58" s="19">
        <v>0</v>
      </c>
      <c r="I58" s="19">
        <v>0</v>
      </c>
      <c r="J58" s="41" t="str">
        <f>IF(SUM(H58:I58)=F58,"OK","ERR")</f>
        <v>OK</v>
      </c>
      <c r="K58" s="33"/>
      <c r="L58" s="3"/>
    </row>
    <row r="59" spans="1:12" s="6" customFormat="1" ht="16.5">
      <c r="A59" s="18" t="s">
        <v>45</v>
      </c>
      <c r="B59" s="18"/>
      <c r="C59" s="3"/>
      <c r="D59" s="3"/>
      <c r="E59" s="4"/>
      <c r="F59" s="4"/>
      <c r="G59" s="20">
        <f>SUM(F54:F58)</f>
        <v>0</v>
      </c>
      <c r="H59" s="20">
        <f>SUM(H54:H58)</f>
        <v>0</v>
      </c>
      <c r="I59" s="20">
        <f>SUM(I54:I58)</f>
        <v>0</v>
      </c>
      <c r="J59" s="41" t="str">
        <f>IF(SUM(H59:I59)=G59,"OK","ERR")</f>
        <v>OK</v>
      </c>
      <c r="K59" s="33"/>
      <c r="L59" s="3"/>
    </row>
    <row r="60" ht="16.5"/>
    <row r="61" spans="1:12" s="6" customFormat="1" ht="16.5" outlineLevel="1">
      <c r="A61" s="18" t="s">
        <v>46</v>
      </c>
      <c r="B61" s="18"/>
      <c r="C61" s="3"/>
      <c r="D61" s="3"/>
      <c r="E61" s="4"/>
      <c r="F61" s="4"/>
      <c r="G61" s="5"/>
      <c r="H61" s="5"/>
      <c r="I61" s="5"/>
      <c r="J61" s="39"/>
      <c r="L61" s="3"/>
    </row>
    <row r="62" spans="1:12" s="6" customFormat="1" ht="16.5" outlineLevel="1">
      <c r="A62" s="3" t="s">
        <v>47</v>
      </c>
      <c r="B62" s="3"/>
      <c r="C62" s="3" t="s">
        <v>9</v>
      </c>
      <c r="D62"/>
      <c r="E62" s="4"/>
      <c r="F62" s="36"/>
      <c r="G62"/>
      <c r="H62" s="5"/>
      <c r="I62" s="5"/>
      <c r="J62" s="39"/>
      <c r="K62" s="33"/>
      <c r="L62" s="3"/>
    </row>
    <row r="63" spans="1:12" s="6" customFormat="1" ht="16.5" outlineLevel="1">
      <c r="A63" s="3"/>
      <c r="B63" s="3"/>
      <c r="C63" s="3" t="s">
        <v>13</v>
      </c>
      <c r="D63"/>
      <c r="E63" s="4"/>
      <c r="F63" s="36"/>
      <c r="G63"/>
      <c r="H63" s="5"/>
      <c r="I63" s="5"/>
      <c r="J63" s="39"/>
      <c r="K63" s="33"/>
      <c r="L63" s="3"/>
    </row>
    <row r="64" spans="1:12" s="6" customFormat="1" ht="16.5" outlineLevel="1">
      <c r="A64" s="3"/>
      <c r="B64" s="3"/>
      <c r="C64" s="3" t="s">
        <v>48</v>
      </c>
      <c r="D64"/>
      <c r="E64" s="4"/>
      <c r="F64" s="37">
        <v>0</v>
      </c>
      <c r="G64" s="20">
        <f>+$F$64*$F$63*$F$62</f>
        <v>0</v>
      </c>
      <c r="H64" s="19">
        <v>0</v>
      </c>
      <c r="I64" s="19">
        <v>0</v>
      </c>
      <c r="J64" s="41" t="str">
        <f>IF(SUM(H64:I64)=G64,"OK","ERR")</f>
        <v>OK</v>
      </c>
      <c r="K64" s="33"/>
      <c r="L64" s="3"/>
    </row>
    <row r="65" spans="1:12" s="6" customFormat="1" ht="16.5" outlineLevel="1">
      <c r="A65" s="3"/>
      <c r="B65" s="3"/>
      <c r="C65" s="3"/>
      <c r="D65"/>
      <c r="E65" s="4"/>
      <c r="F65" s="21"/>
      <c r="G65" s="22"/>
      <c r="H65" s="5"/>
      <c r="I65" s="5"/>
      <c r="J65" s="39"/>
      <c r="L65" s="3"/>
    </row>
    <row r="66" spans="1:12" s="6" customFormat="1" ht="16.5" outlineLevel="1">
      <c r="A66" s="3" t="s">
        <v>49</v>
      </c>
      <c r="B66" s="3"/>
      <c r="C66" s="3" t="s">
        <v>9</v>
      </c>
      <c r="D66"/>
      <c r="E66" s="4"/>
      <c r="F66" s="36">
        <v>0</v>
      </c>
      <c r="G66"/>
      <c r="H66" s="5"/>
      <c r="I66" s="5"/>
      <c r="J66" s="39"/>
      <c r="K66" s="33"/>
      <c r="L66" s="3"/>
    </row>
    <row r="67" spans="1:12" s="6" customFormat="1" ht="16.5" outlineLevel="1">
      <c r="A67" s="3"/>
      <c r="B67" s="3"/>
      <c r="C67" s="3" t="s">
        <v>50</v>
      </c>
      <c r="D67"/>
      <c r="E67"/>
      <c r="F67" s="36">
        <v>0</v>
      </c>
      <c r="G67"/>
      <c r="H67" s="5"/>
      <c r="I67" s="5"/>
      <c r="J67" s="39"/>
      <c r="K67" s="33"/>
      <c r="L67" s="3"/>
    </row>
    <row r="68" spans="1:12" s="6" customFormat="1" ht="16.5" outlineLevel="1">
      <c r="A68" s="18"/>
      <c r="B68" s="18"/>
      <c r="C68" s="3" t="s">
        <v>48</v>
      </c>
      <c r="D68"/>
      <c r="E68"/>
      <c r="F68" s="37">
        <v>0</v>
      </c>
      <c r="G68" s="20">
        <f>+$F$68*$F$67*$F$66</f>
        <v>0</v>
      </c>
      <c r="H68" s="19">
        <v>0</v>
      </c>
      <c r="I68" s="19">
        <v>0</v>
      </c>
      <c r="J68" s="41" t="str">
        <f>IF(SUM(H68:I68)=G68,"OK","ERR")</f>
        <v>OK</v>
      </c>
      <c r="K68" s="33"/>
      <c r="L68" s="3"/>
    </row>
    <row r="69" spans="1:12" s="6" customFormat="1" ht="16.5" outlineLevel="1">
      <c r="A69" s="18"/>
      <c r="B69" s="18"/>
      <c r="C69" s="3"/>
      <c r="D69"/>
      <c r="E69"/>
      <c r="F69"/>
      <c r="G69"/>
      <c r="H69" s="5"/>
      <c r="I69" s="5"/>
      <c r="J69" s="39"/>
      <c r="L69" s="3"/>
    </row>
    <row r="70" spans="1:12" s="6" customFormat="1" ht="16.5">
      <c r="A70" s="18" t="s">
        <v>51</v>
      </c>
      <c r="B70" s="18"/>
      <c r="C70" s="3"/>
      <c r="D70" s="3"/>
      <c r="E70" s="4"/>
      <c r="F70" s="4"/>
      <c r="G70" s="20">
        <f>SUM(G61:G69)</f>
        <v>0</v>
      </c>
      <c r="H70" s="20">
        <f>SUM(H61:H69)</f>
        <v>0</v>
      </c>
      <c r="I70" s="20">
        <f>SUM(I61:I69)</f>
        <v>0</v>
      </c>
      <c r="J70" s="41" t="str">
        <f>IF(SUM(H70:I70)=G70,"OK","ERR")</f>
        <v>OK</v>
      </c>
      <c r="K70" s="33"/>
      <c r="L70" s="3"/>
    </row>
    <row r="71" spans="1:12" s="6" customFormat="1" ht="16.5">
      <c r="A71" s="3"/>
      <c r="B71" s="3"/>
      <c r="C71"/>
      <c r="D71"/>
      <c r="E71"/>
      <c r="F71"/>
      <c r="G71"/>
      <c r="H71"/>
      <c r="I71"/>
      <c r="J71" s="32"/>
      <c r="L71" s="3"/>
    </row>
    <row r="72" spans="1:12" s="6" customFormat="1" ht="16.5" outlineLevel="1">
      <c r="A72" s="18" t="s">
        <v>52</v>
      </c>
      <c r="B72" s="18"/>
      <c r="C72" s="68"/>
      <c r="D72" s="68"/>
      <c r="E72" s="4"/>
      <c r="F72" s="38">
        <v>0</v>
      </c>
      <c r="G72" s="3"/>
      <c r="H72" s="19">
        <v>0</v>
      </c>
      <c r="I72" s="19">
        <v>0</v>
      </c>
      <c r="J72" s="41" t="str">
        <f>IF(SUM(H72:I72)=F72,"OK","ERR")</f>
        <v>OK</v>
      </c>
      <c r="K72" s="33"/>
      <c r="L72" s="3"/>
    </row>
    <row r="73" spans="1:12" s="6" customFormat="1" ht="16.5" outlineLevel="1">
      <c r="A73" s="3"/>
      <c r="B73" s="3"/>
      <c r="C73" s="68"/>
      <c r="D73" s="68"/>
      <c r="E73" s="4"/>
      <c r="F73" s="38">
        <v>0</v>
      </c>
      <c r="G73" s="5"/>
      <c r="H73" s="19">
        <v>0</v>
      </c>
      <c r="I73" s="19">
        <v>0</v>
      </c>
      <c r="J73" s="41" t="str">
        <f>IF(SUM(H73:I73)=F73,"OK","ERR")</f>
        <v>OK</v>
      </c>
      <c r="K73" s="33"/>
      <c r="L73" s="3"/>
    </row>
    <row r="74" spans="1:12" s="6" customFormat="1" ht="16.5" outlineLevel="1">
      <c r="A74" s="3"/>
      <c r="B74" s="3"/>
      <c r="C74" s="68"/>
      <c r="D74" s="68"/>
      <c r="E74" s="4"/>
      <c r="F74" s="38">
        <v>0</v>
      </c>
      <c r="G74" s="5"/>
      <c r="H74" s="19">
        <v>0</v>
      </c>
      <c r="I74" s="19">
        <v>0</v>
      </c>
      <c r="J74" s="41" t="str">
        <f>IF(SUM(H74:I74)=F74,"OK","ERR")</f>
        <v>OK</v>
      </c>
      <c r="K74" s="33"/>
      <c r="L74" s="3"/>
    </row>
    <row r="75" spans="1:12" s="6" customFormat="1" ht="16.5">
      <c r="A75" s="18" t="s">
        <v>53</v>
      </c>
      <c r="B75" s="18"/>
      <c r="C75" s="3"/>
      <c r="D75" s="3"/>
      <c r="E75" s="4"/>
      <c r="F75" s="4"/>
      <c r="G75" s="20">
        <f>SUM(F72:F74)</f>
        <v>0</v>
      </c>
      <c r="H75" s="20">
        <f>SUM(H72:H74)</f>
        <v>0</v>
      </c>
      <c r="I75" s="20">
        <f>SUM(I72:I74)</f>
        <v>0</v>
      </c>
      <c r="J75" s="41" t="str">
        <f>IF(SUM(H75:I75)=G75,"OK","ERR")</f>
        <v>OK</v>
      </c>
      <c r="K75" s="33"/>
      <c r="L75" s="3"/>
    </row>
    <row r="76" ht="16.5"/>
    <row r="77" spans="1:12" s="6" customFormat="1" ht="16.5" outlineLevel="1">
      <c r="A77" s="18" t="s">
        <v>54</v>
      </c>
      <c r="B77" s="18"/>
      <c r="C77" s="68"/>
      <c r="D77" s="68"/>
      <c r="E77" s="4"/>
      <c r="F77" s="38">
        <v>0</v>
      </c>
      <c r="G77" s="3"/>
      <c r="H77" s="19">
        <v>0</v>
      </c>
      <c r="I77" s="19">
        <v>0</v>
      </c>
      <c r="J77" s="41" t="str">
        <f>IF(SUM(H77:I77)=F77,"OK","ERR")</f>
        <v>OK</v>
      </c>
      <c r="K77" s="33"/>
      <c r="L77" s="3"/>
    </row>
    <row r="78" spans="1:12" s="6" customFormat="1" ht="16.5" outlineLevel="1">
      <c r="A78" s="3"/>
      <c r="B78" s="3"/>
      <c r="C78" s="68"/>
      <c r="D78" s="68"/>
      <c r="E78" s="4"/>
      <c r="F78" s="38">
        <v>0</v>
      </c>
      <c r="G78" s="5"/>
      <c r="H78" s="19">
        <v>0</v>
      </c>
      <c r="I78" s="19">
        <v>0</v>
      </c>
      <c r="J78" s="41" t="str">
        <f>IF(SUM(H78:I78)=F78,"OK","ERR")</f>
        <v>OK</v>
      </c>
      <c r="K78" s="33"/>
      <c r="L78" s="3"/>
    </row>
    <row r="79" spans="1:12" s="6" customFormat="1" ht="16.5" outlineLevel="1">
      <c r="A79" s="3"/>
      <c r="B79" s="3"/>
      <c r="C79" s="68"/>
      <c r="D79" s="68"/>
      <c r="E79" s="4"/>
      <c r="F79" s="38">
        <v>0</v>
      </c>
      <c r="G79" s="5"/>
      <c r="H79" s="19">
        <v>0</v>
      </c>
      <c r="I79" s="19">
        <v>0</v>
      </c>
      <c r="J79" s="41" t="str">
        <f>IF(SUM(H79:I79)=F79,"OK","ERR")</f>
        <v>OK</v>
      </c>
      <c r="K79" s="33"/>
      <c r="L79" s="3"/>
    </row>
    <row r="80" spans="1:12" s="6" customFormat="1" ht="16.5" outlineLevel="1">
      <c r="A80" s="3"/>
      <c r="B80" s="3"/>
      <c r="C80" s="68"/>
      <c r="D80" s="68"/>
      <c r="E80" s="4"/>
      <c r="F80" s="38">
        <v>0</v>
      </c>
      <c r="G80" s="5"/>
      <c r="H80" s="19">
        <v>0</v>
      </c>
      <c r="I80" s="19">
        <v>0</v>
      </c>
      <c r="J80" s="41" t="str">
        <f>IF(SUM(H80:I80)=F80,"OK","ERR")</f>
        <v>OK</v>
      </c>
      <c r="K80" s="33"/>
      <c r="L80" s="3"/>
    </row>
    <row r="81" spans="1:12" s="6" customFormat="1" ht="16.5" outlineLevel="1">
      <c r="A81" s="3"/>
      <c r="B81" s="3"/>
      <c r="C81" s="68"/>
      <c r="D81" s="68"/>
      <c r="E81" s="4"/>
      <c r="F81" s="38">
        <v>0</v>
      </c>
      <c r="G81" s="5"/>
      <c r="H81" s="19">
        <v>0</v>
      </c>
      <c r="I81" s="19">
        <v>0</v>
      </c>
      <c r="J81" s="41" t="str">
        <f>IF(SUM(H81:I81)=F81,"OK","ERR")</f>
        <v>OK</v>
      </c>
      <c r="K81" s="33"/>
      <c r="L81" s="3"/>
    </row>
    <row r="82" spans="1:12" s="6" customFormat="1" ht="16.5">
      <c r="A82" s="18" t="s">
        <v>55</v>
      </c>
      <c r="B82" s="18"/>
      <c r="C82" s="3"/>
      <c r="D82" s="3"/>
      <c r="E82" s="4"/>
      <c r="F82" s="4"/>
      <c r="G82" s="20">
        <f>SUM(F77:F81)</f>
        <v>0</v>
      </c>
      <c r="H82" s="20">
        <f>SUM(H77:H81)</f>
        <v>0</v>
      </c>
      <c r="I82" s="20">
        <f>SUM(I77:I81)</f>
        <v>0</v>
      </c>
      <c r="J82" s="41" t="str">
        <f>IF(SUM(H82:I82)=G82,"OK","ERR")</f>
        <v>OK</v>
      </c>
      <c r="K82" s="33"/>
      <c r="L82" s="3"/>
    </row>
    <row r="83" ht="16.5"/>
    <row r="84" spans="1:12" s="6" customFormat="1" ht="16.5" outlineLevel="1">
      <c r="A84" s="18" t="s">
        <v>56</v>
      </c>
      <c r="B84" s="18"/>
      <c r="C84" s="68"/>
      <c r="D84" s="68"/>
      <c r="E84" s="4"/>
      <c r="F84" s="38">
        <v>0</v>
      </c>
      <c r="G84" s="3"/>
      <c r="H84" s="19">
        <v>0</v>
      </c>
      <c r="I84" s="19">
        <v>0</v>
      </c>
      <c r="J84" s="41" t="str">
        <f>IF(SUM(H84:I84)=F84,"OK","ERR")</f>
        <v>OK</v>
      </c>
      <c r="K84" s="30"/>
      <c r="L84" s="3"/>
    </row>
    <row r="85" spans="1:12" s="6" customFormat="1" ht="16.5" outlineLevel="1">
      <c r="A85" s="3"/>
      <c r="B85" s="3"/>
      <c r="C85" s="68"/>
      <c r="D85" s="68"/>
      <c r="E85" s="4"/>
      <c r="F85" s="38">
        <v>0</v>
      </c>
      <c r="G85" s="5"/>
      <c r="H85" s="19">
        <v>0</v>
      </c>
      <c r="I85" s="19">
        <v>0</v>
      </c>
      <c r="J85" s="41" t="str">
        <f>IF(SUM(H85:I85)=F85,"OK","ERR")</f>
        <v>OK</v>
      </c>
      <c r="K85" s="30"/>
      <c r="L85" s="3"/>
    </row>
    <row r="86" spans="1:12" s="6" customFormat="1" ht="16.5" outlineLevel="1">
      <c r="A86" s="3"/>
      <c r="B86" s="3"/>
      <c r="C86" s="68"/>
      <c r="D86" s="68"/>
      <c r="E86" s="4"/>
      <c r="F86" s="38">
        <v>0</v>
      </c>
      <c r="G86" s="5"/>
      <c r="H86" s="19">
        <v>0</v>
      </c>
      <c r="I86" s="19">
        <v>0</v>
      </c>
      <c r="J86" s="41" t="str">
        <f>IF(SUM(H86:I86)=F86,"OK","ERR")</f>
        <v>OK</v>
      </c>
      <c r="K86" s="30"/>
      <c r="L86" s="3"/>
    </row>
    <row r="87" spans="1:12" s="6" customFormat="1" ht="16.5">
      <c r="A87" s="18" t="s">
        <v>57</v>
      </c>
      <c r="B87" s="18"/>
      <c r="C87"/>
      <c r="D87" s="3"/>
      <c r="E87" s="4"/>
      <c r="F87"/>
      <c r="G87" s="20">
        <f>SUM(F84:F86)</f>
        <v>0</v>
      </c>
      <c r="H87" s="20">
        <f>SUM(H84:H86)</f>
        <v>0</v>
      </c>
      <c r="I87" s="20">
        <f>SUM(I84:I86)</f>
        <v>0</v>
      </c>
      <c r="J87" s="41" t="str">
        <f>IF(SUM(H87:I87)=G87,"OK","ERR")</f>
        <v>OK</v>
      </c>
      <c r="K87" s="33"/>
      <c r="L87" s="3"/>
    </row>
    <row r="88" spans="1:12" s="6" customFormat="1" ht="16.5">
      <c r="A88" s="18"/>
      <c r="B88" s="18"/>
      <c r="C88"/>
      <c r="D88" s="3"/>
      <c r="E88" s="4"/>
      <c r="F88"/>
      <c r="G88" s="5"/>
      <c r="H88" s="5"/>
      <c r="I88" s="5"/>
      <c r="J88" s="39"/>
      <c r="L88" s="3"/>
    </row>
    <row r="89" spans="1:12" s="6" customFormat="1" ht="16.5">
      <c r="A89" s="18" t="s">
        <v>58</v>
      </c>
      <c r="B89" s="18"/>
      <c r="C89" s="3"/>
      <c r="D89" s="3"/>
      <c r="E89" s="4"/>
      <c r="F89" s="4"/>
      <c r="G89" s="38">
        <v>0</v>
      </c>
      <c r="H89" s="19">
        <v>0</v>
      </c>
      <c r="I89" s="19">
        <v>0</v>
      </c>
      <c r="J89" s="41" t="str">
        <f>IF(SUM(H89:I89)=G89,"OK","ERR")</f>
        <v>OK</v>
      </c>
      <c r="K89" s="33"/>
      <c r="L89" s="3"/>
    </row>
    <row r="90" spans="1:12" s="6" customFormat="1" ht="16.5">
      <c r="A90" s="3"/>
      <c r="B90" s="3"/>
      <c r="C90"/>
      <c r="D90" s="3"/>
      <c r="E90" s="4"/>
      <c r="F90"/>
      <c r="G90" s="5"/>
      <c r="H90" s="5"/>
      <c r="I90" s="5"/>
      <c r="J90" s="39"/>
      <c r="L90" s="3"/>
    </row>
    <row r="91" spans="1:12" s="6" customFormat="1" ht="16.5" outlineLevel="1">
      <c r="A91" s="18" t="s">
        <v>59</v>
      </c>
      <c r="B91" s="18"/>
      <c r="C91" s="68"/>
      <c r="D91" s="68"/>
      <c r="E91" s="4"/>
      <c r="F91" s="38">
        <v>0</v>
      </c>
      <c r="G91" s="5"/>
      <c r="H91" s="19">
        <v>0</v>
      </c>
      <c r="I91" s="19">
        <v>0</v>
      </c>
      <c r="J91" s="41" t="str">
        <f>IF(SUM(H91:I91)=F91,"OK","ERR")</f>
        <v>OK</v>
      </c>
      <c r="K91" s="30"/>
      <c r="L91" s="3"/>
    </row>
    <row r="92" spans="1:12" s="6" customFormat="1" ht="16.5" outlineLevel="1">
      <c r="A92" s="18"/>
      <c r="B92" s="18"/>
      <c r="C92" s="68"/>
      <c r="D92" s="68"/>
      <c r="E92" s="4"/>
      <c r="F92" s="38">
        <v>0</v>
      </c>
      <c r="G92" s="5"/>
      <c r="H92" s="19">
        <v>0</v>
      </c>
      <c r="I92" s="19">
        <v>0</v>
      </c>
      <c r="J92" s="41" t="str">
        <f>IF(SUM(H92:I92)=F92,"OK","ERR")</f>
        <v>OK</v>
      </c>
      <c r="K92" s="30"/>
      <c r="L92" s="3"/>
    </row>
    <row r="93" spans="1:12" s="6" customFormat="1" ht="16.5" outlineLevel="1">
      <c r="A93" s="18"/>
      <c r="B93" s="18"/>
      <c r="C93" s="68"/>
      <c r="D93" s="68"/>
      <c r="E93" s="4"/>
      <c r="F93" s="38">
        <v>0</v>
      </c>
      <c r="G93" s="5"/>
      <c r="H93" s="19">
        <v>0</v>
      </c>
      <c r="I93" s="19">
        <v>0</v>
      </c>
      <c r="J93" s="41" t="str">
        <f>IF(SUM(H93:I93)=F93,"OK","ERR")</f>
        <v>OK</v>
      </c>
      <c r="K93" s="30"/>
      <c r="L93" s="3"/>
    </row>
    <row r="94" spans="1:12" s="6" customFormat="1" ht="16.5">
      <c r="A94" s="18" t="s">
        <v>60</v>
      </c>
      <c r="B94" s="18"/>
      <c r="C94"/>
      <c r="D94" s="3"/>
      <c r="E94" s="4"/>
      <c r="F94"/>
      <c r="G94" s="20">
        <f>SUM(F91:F93)</f>
        <v>0</v>
      </c>
      <c r="H94" s="20">
        <f>SUM(H91:H93)</f>
        <v>0</v>
      </c>
      <c r="I94" s="20">
        <f>SUM(I91:I93)</f>
        <v>0</v>
      </c>
      <c r="J94" s="41" t="str">
        <f>IF(SUM(H94:I94)=G94,"OK","ERR")</f>
        <v>OK</v>
      </c>
      <c r="K94" s="33"/>
      <c r="L94" s="3"/>
    </row>
    <row r="95" ht="17.25" thickBot="1">
      <c r="C95"/>
    </row>
    <row r="96" spans="1:10" ht="17.25" thickBot="1">
      <c r="A96" s="18" t="s">
        <v>61</v>
      </c>
      <c r="B96" s="18"/>
      <c r="G96" s="48">
        <f>ROUND((G94+G89+G87+G82+G75+G70+G59+G52+G34),2)</f>
        <v>0</v>
      </c>
      <c r="H96" s="48">
        <f>ROUND((H94+H89+H87+H82+H75+H70+H59+H52+H34),2)</f>
        <v>0</v>
      </c>
      <c r="I96" s="48">
        <f>ROUND((I94+I89+I87+I82+I75+I70+I59+I52+I34),2)</f>
        <v>0</v>
      </c>
      <c r="J96" s="41" t="str">
        <f>IF(SUM(H96:I96)=G96,"OK","ERR")</f>
        <v>OK</v>
      </c>
    </row>
    <row r="97" spans="5:11" s="15" customFormat="1" ht="16.5">
      <c r="E97" s="24"/>
      <c r="F97" s="24"/>
      <c r="G97" s="25"/>
      <c r="H97" s="25"/>
      <c r="I97" s="25"/>
      <c r="J97" s="43"/>
      <c r="K97" s="26"/>
    </row>
    <row r="98" spans="1:6" ht="16.5" outlineLevel="1">
      <c r="A98" s="18" t="s">
        <v>62</v>
      </c>
      <c r="B98" s="8" t="s">
        <v>90</v>
      </c>
      <c r="C98" s="70" t="s">
        <v>98</v>
      </c>
      <c r="D98" s="70"/>
      <c r="E98"/>
      <c r="F98"/>
    </row>
    <row r="99" spans="1:11" ht="16.5" outlineLevel="1">
      <c r="A99" s="3" t="s">
        <v>63</v>
      </c>
      <c r="B99" s="60"/>
      <c r="C99" s="68"/>
      <c r="D99" s="68"/>
      <c r="F99"/>
      <c r="G99" s="38">
        <v>0</v>
      </c>
      <c r="H99"/>
      <c r="I99" s="19">
        <v>0</v>
      </c>
      <c r="J99" s="41" t="str">
        <f aca="true" t="shared" si="0" ref="J99:J104">IF(SUM(H99:I99)=G99,"OK","ERR")</f>
        <v>OK</v>
      </c>
      <c r="K99" s="33"/>
    </row>
    <row r="100" spans="1:11" ht="16.5" outlineLevel="1">
      <c r="A100" s="3" t="s">
        <v>64</v>
      </c>
      <c r="B100" s="60"/>
      <c r="C100" s="68"/>
      <c r="D100" s="68"/>
      <c r="F100"/>
      <c r="G100" s="38">
        <v>0</v>
      </c>
      <c r="H100"/>
      <c r="I100" s="19">
        <v>0</v>
      </c>
      <c r="J100" s="41" t="str">
        <f t="shared" si="0"/>
        <v>OK</v>
      </c>
      <c r="K100" s="33"/>
    </row>
    <row r="101" spans="1:11" ht="16.5" outlineLevel="1">
      <c r="A101" s="3" t="s">
        <v>65</v>
      </c>
      <c r="B101" s="60"/>
      <c r="C101" s="68"/>
      <c r="D101" s="68"/>
      <c r="F101"/>
      <c r="G101" s="38">
        <v>0</v>
      </c>
      <c r="H101"/>
      <c r="I101" s="19">
        <v>0</v>
      </c>
      <c r="J101" s="41" t="str">
        <f t="shared" si="0"/>
        <v>OK</v>
      </c>
      <c r="K101" s="33"/>
    </row>
    <row r="102" spans="1:11" ht="16.5" outlineLevel="1">
      <c r="A102" s="3" t="s">
        <v>66</v>
      </c>
      <c r="B102" s="60"/>
      <c r="C102" s="68"/>
      <c r="D102" s="68"/>
      <c r="F102"/>
      <c r="G102" s="38">
        <v>0</v>
      </c>
      <c r="H102"/>
      <c r="I102" s="19">
        <v>0</v>
      </c>
      <c r="J102" s="41" t="str">
        <f t="shared" si="0"/>
        <v>OK</v>
      </c>
      <c r="K102" s="33"/>
    </row>
    <row r="103" spans="1:11" ht="16.5" outlineLevel="1">
      <c r="A103" s="3" t="s">
        <v>67</v>
      </c>
      <c r="B103" s="60"/>
      <c r="C103" s="68"/>
      <c r="D103" s="68"/>
      <c r="F103"/>
      <c r="G103" s="38">
        <v>0</v>
      </c>
      <c r="H103"/>
      <c r="I103" s="19">
        <v>0</v>
      </c>
      <c r="J103" s="41" t="str">
        <f t="shared" si="0"/>
        <v>OK</v>
      </c>
      <c r="K103" s="33"/>
    </row>
    <row r="104" spans="1:11" ht="17.25" outlineLevel="1" thickBot="1">
      <c r="A104" s="3" t="s">
        <v>67</v>
      </c>
      <c r="B104" s="60"/>
      <c r="C104" s="68"/>
      <c r="D104" s="68"/>
      <c r="F104"/>
      <c r="G104" s="38">
        <v>0</v>
      </c>
      <c r="H104"/>
      <c r="I104" s="19">
        <v>0</v>
      </c>
      <c r="J104" s="41" t="str">
        <f t="shared" si="0"/>
        <v>OK</v>
      </c>
      <c r="K104" s="33"/>
    </row>
    <row r="105" spans="1:11" ht="17.25" thickBot="1">
      <c r="A105" s="18" t="s">
        <v>68</v>
      </c>
      <c r="B105" s="18"/>
      <c r="G105" s="48">
        <f>ROUND(SUM(G99:G104),2)</f>
        <v>0</v>
      </c>
      <c r="H105"/>
      <c r="I105" s="49">
        <f>ROUND(SUM(I99:I104),2)</f>
        <v>0</v>
      </c>
      <c r="J105" s="41" t="str">
        <f>IF(SUM(H105:I105)=G105,"OK","ERR")</f>
        <v>OK</v>
      </c>
      <c r="K105" s="33"/>
    </row>
    <row r="106" ht="17.25" thickBot="1"/>
    <row r="107" spans="1:11" s="28" customFormat="1" ht="18.75" thickBot="1">
      <c r="A107" s="51" t="s">
        <v>69</v>
      </c>
      <c r="B107" s="27"/>
      <c r="C107" s="27"/>
      <c r="D107" s="27"/>
      <c r="E107" s="27"/>
      <c r="F107" s="27"/>
      <c r="G107" s="46">
        <f>ROUND((G96-G105),2)</f>
        <v>0</v>
      </c>
      <c r="H107" s="45">
        <f>ROUND(SUM(H96:H106),2)</f>
        <v>0</v>
      </c>
      <c r="I107" s="47">
        <f>ROUND((I96-I105),2)</f>
        <v>0</v>
      </c>
      <c r="J107" s="41" t="str">
        <f>IF(SUM(H107:I107)=G107,"OK","ERR")</f>
        <v>OK</v>
      </c>
      <c r="K107" s="27"/>
    </row>
    <row r="108" spans="7:10" ht="16.5">
      <c r="G108" s="29"/>
      <c r="H108" s="29"/>
      <c r="I108" s="29"/>
      <c r="J108" s="44"/>
    </row>
    <row r="109" spans="7:10" ht="16.5">
      <c r="G109" s="29"/>
      <c r="H109" s="29">
        <f>IF(H107&gt;G2,"Maximum request exceeded - please adjust funding allocation","")</f>
      </c>
      <c r="I109" s="29"/>
      <c r="J109" s="44"/>
    </row>
    <row r="110" spans="1:10" ht="18.75">
      <c r="A110" s="50" t="s">
        <v>122</v>
      </c>
      <c r="G110" s="29"/>
      <c r="H110" s="29"/>
      <c r="I110" s="29"/>
      <c r="J110" s="44"/>
    </row>
    <row r="111" spans="1:10" ht="18.75" hidden="1" outlineLevel="1">
      <c r="A111" s="50"/>
      <c r="G111" s="29"/>
      <c r="H111" s="29"/>
      <c r="I111" s="29"/>
      <c r="J111" s="44"/>
    </row>
    <row r="112" spans="1:11" s="28" customFormat="1" ht="18.75" hidden="1" outlineLevel="1">
      <c r="A112" s="50" t="s">
        <v>123</v>
      </c>
      <c r="B112" s="41"/>
      <c r="C112" s="41"/>
      <c r="D112" s="41"/>
      <c r="E112" s="41"/>
      <c r="F112" s="41"/>
      <c r="G112" s="41">
        <f>IF(ROUND($G$107,2)&gt;ROUND($G$2,2),"You have exceeded the maximum request; please reduce expenses or add another funding source.","")</f>
      </c>
      <c r="H112" s="19">
        <v>0</v>
      </c>
      <c r="I112" s="41"/>
      <c r="J112" s="41"/>
      <c r="K112" s="27"/>
    </row>
    <row r="113" ht="17.25" hidden="1" outlineLevel="1" thickBot="1"/>
    <row r="114" spans="1:11" s="28" customFormat="1" ht="19.5" hidden="1" outlineLevel="1" thickBot="1">
      <c r="A114" s="50" t="s">
        <v>109</v>
      </c>
      <c r="B114" s="41"/>
      <c r="C114" s="41"/>
      <c r="D114" s="41"/>
      <c r="E114" s="41"/>
      <c r="F114" s="41"/>
      <c r="G114" s="41"/>
      <c r="H114" s="45">
        <f>IF(H112=0,0,(+H107-H112))</f>
        <v>0</v>
      </c>
      <c r="I114" s="41"/>
      <c r="J114" s="41"/>
      <c r="K114" s="52">
        <f>IF(H114&gt;=0,"","Your account is overdrawn! Please contact Deanna Maerz to reallocate the excess expenses.")</f>
      </c>
    </row>
    <row r="115" ht="16.5" collapsed="1"/>
    <row r="116" ht="18.75">
      <c r="A116" s="31" t="s">
        <v>108</v>
      </c>
    </row>
    <row r="117" spans="1:11" ht="16.5">
      <c r="A117" s="69"/>
      <c r="B117" s="69"/>
      <c r="C117" s="69"/>
      <c r="D117" s="69"/>
      <c r="E117" s="69"/>
      <c r="F117" s="69"/>
      <c r="G117" s="69"/>
      <c r="H117" s="69"/>
      <c r="I117" s="69"/>
      <c r="J117" s="69"/>
      <c r="K117" s="69"/>
    </row>
    <row r="118" spans="1:11" ht="16.5">
      <c r="A118" s="69"/>
      <c r="B118" s="69"/>
      <c r="C118" s="69"/>
      <c r="D118" s="69"/>
      <c r="E118" s="69"/>
      <c r="F118" s="69"/>
      <c r="G118" s="69"/>
      <c r="H118" s="69"/>
      <c r="I118" s="69"/>
      <c r="J118" s="69"/>
      <c r="K118" s="69"/>
    </row>
    <row r="119" spans="1:11" ht="16.5">
      <c r="A119" s="69"/>
      <c r="B119" s="69"/>
      <c r="C119" s="69"/>
      <c r="D119" s="69"/>
      <c r="E119" s="69"/>
      <c r="F119" s="69"/>
      <c r="G119" s="69"/>
      <c r="H119" s="69"/>
      <c r="I119" s="69"/>
      <c r="J119" s="69"/>
      <c r="K119" s="69"/>
    </row>
    <row r="120" spans="1:11" ht="16.5">
      <c r="A120" s="69"/>
      <c r="B120" s="69"/>
      <c r="C120" s="69"/>
      <c r="D120" s="69"/>
      <c r="E120" s="69"/>
      <c r="F120" s="69"/>
      <c r="G120" s="69"/>
      <c r="H120" s="69"/>
      <c r="I120" s="69"/>
      <c r="J120" s="69"/>
      <c r="K120" s="69"/>
    </row>
    <row r="146" ht="16.5">
      <c r="A146" s="3" t="s">
        <v>70</v>
      </c>
    </row>
    <row r="147" ht="16.5">
      <c r="A147" s="3" t="s">
        <v>71</v>
      </c>
    </row>
    <row r="148" ht="16.5">
      <c r="A148" s="3" t="s">
        <v>72</v>
      </c>
    </row>
    <row r="149" ht="16.5">
      <c r="A149" s="3" t="s">
        <v>5</v>
      </c>
    </row>
    <row r="150" ht="16.5">
      <c r="A150" s="3" t="s">
        <v>73</v>
      </c>
    </row>
    <row r="151" ht="16.5">
      <c r="A151" s="3" t="s">
        <v>74</v>
      </c>
    </row>
    <row r="152" ht="16.5">
      <c r="A152" s="3" t="s">
        <v>75</v>
      </c>
    </row>
    <row r="153" ht="16.5">
      <c r="A153" s="3" t="s">
        <v>76</v>
      </c>
    </row>
    <row r="154" ht="16.5">
      <c r="A154" s="3" t="s">
        <v>77</v>
      </c>
    </row>
    <row r="155" ht="16.5">
      <c r="A155" s="3" t="s">
        <v>78</v>
      </c>
    </row>
    <row r="156" ht="16.5">
      <c r="A156" s="3" t="s">
        <v>79</v>
      </c>
    </row>
    <row r="157" ht="16.5">
      <c r="A157" s="3" t="s">
        <v>80</v>
      </c>
    </row>
    <row r="158" ht="16.5">
      <c r="A158" s="3" t="s">
        <v>81</v>
      </c>
    </row>
    <row r="159" ht="16.5">
      <c r="A159" s="3" t="s">
        <v>82</v>
      </c>
    </row>
    <row r="160" ht="16.5">
      <c r="A160" s="3" t="s">
        <v>83</v>
      </c>
    </row>
    <row r="161" ht="16.5">
      <c r="A161" s="3" t="s">
        <v>84</v>
      </c>
    </row>
    <row r="162" ht="16.5">
      <c r="A162" s="3" t="s">
        <v>85</v>
      </c>
    </row>
    <row r="163" ht="16.5">
      <c r="A163" s="3" t="s">
        <v>86</v>
      </c>
    </row>
    <row r="164" ht="16.5">
      <c r="A164" s="3" t="s">
        <v>87</v>
      </c>
    </row>
    <row r="165" ht="16.5">
      <c r="A165" s="3" t="s">
        <v>88</v>
      </c>
    </row>
    <row r="166" ht="16.5">
      <c r="A166" s="3" t="s">
        <v>89</v>
      </c>
    </row>
  </sheetData>
  <sheetProtection formatColumns="0" formatRows="0" insertRows="0"/>
  <mergeCells count="29">
    <mergeCell ref="C54:D54"/>
    <mergeCell ref="C55:D55"/>
    <mergeCell ref="C56:D56"/>
    <mergeCell ref="C57:D57"/>
    <mergeCell ref="C58:D58"/>
    <mergeCell ref="C72:D72"/>
    <mergeCell ref="C73:D73"/>
    <mergeCell ref="C74:D74"/>
    <mergeCell ref="C77:D77"/>
    <mergeCell ref="C78:D78"/>
    <mergeCell ref="C79:D79"/>
    <mergeCell ref="C101:D101"/>
    <mergeCell ref="C102:D102"/>
    <mergeCell ref="C80:D80"/>
    <mergeCell ref="C81:D81"/>
    <mergeCell ref="C84:D84"/>
    <mergeCell ref="C85:D85"/>
    <mergeCell ref="C86:D86"/>
    <mergeCell ref="C91:D91"/>
    <mergeCell ref="C103:D103"/>
    <mergeCell ref="C104:D104"/>
    <mergeCell ref="A117:K120"/>
    <mergeCell ref="C98:D98"/>
    <mergeCell ref="H3:I3"/>
    <mergeCell ref="C4:D4"/>
    <mergeCell ref="C92:D92"/>
    <mergeCell ref="C93:D93"/>
    <mergeCell ref="C99:D99"/>
    <mergeCell ref="C100:D100"/>
  </mergeCells>
  <conditionalFormatting sqref="G107:I107">
    <cfRule type="cellIs" priority="4" dxfId="2" operator="greaterThan" stopIfTrue="1">
      <formula>ROUND('BUDGET TEMPLATE'!#REF!,2)</formula>
    </cfRule>
  </conditionalFormatting>
  <conditionalFormatting sqref="H114">
    <cfRule type="cellIs" priority="1" dxfId="2" operator="greaterThan" stopIfTrue="1">
      <formula>ROUND('BUDGET TEMPLATE'!#REF!,2)</formula>
    </cfRule>
  </conditionalFormatting>
  <dataValidations count="4">
    <dataValidation type="list" allowBlank="1" showInputMessage="1" showErrorMessage="1" sqref="B99:B104">
      <formula1>"Yes,No"</formula1>
    </dataValidation>
    <dataValidation type="decimal" operator="greaterThanOrEqual" allowBlank="1" showInputMessage="1" showErrorMessage="1" prompt="Must be greater than or equal to current minimum wage in Ontario." error="Rate too low! Please refer to Student &amp; RA Rate Schedule for current minimum wage rates." sqref="F38 F45">
      <formula1>16.55</formula1>
    </dataValidation>
    <dataValidation type="list" allowBlank="1" sqref="D2">
      <formula1>"Research,Conference/Colloquia &amp; Speakers"</formula1>
    </dataValidation>
    <dataValidation type="list" allowBlank="1" sqref="D3">
      <formula1>"Oct-2023,Mar-2024,Oct-2024,Mar-2025,Oct-2025,Mar-2026,Oct-2026,Mar-2027,Oct-2027,Mar-2028,Oct-2028,Mar-2029,Oct-2029,Mar-2030,Oct-2030"</formula1>
    </dataValidation>
  </dataValidations>
  <printOptions horizontalCentered="1"/>
  <pageMargins left="0.25" right="0.25" top="0.75" bottom="0.75" header="0.3" footer="0.3"/>
  <pageSetup fitToHeight="0" fitToWidth="1" horizontalDpi="600" verticalDpi="600" orientation="landscape" scale="51" r:id="rId3"/>
  <headerFooter>
    <oddFooter>&amp;CPage &amp;P of &amp;N</oddFooter>
  </headerFooter>
  <rowBreaks count="3" manualBreakCount="3">
    <brk id="34" max="9" man="1"/>
    <brk id="59" max="9" man="1"/>
    <brk id="89" max="9" man="1"/>
  </rowBreaks>
  <legacyDrawing r:id="rId2"/>
</worksheet>
</file>

<file path=xl/worksheets/sheet3.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20"/>
  <sheetViews>
    <sheetView zoomScalePageLayoutView="0" workbookViewId="0" topLeftCell="A1">
      <selection activeCell="E8" sqref="E8"/>
    </sheetView>
  </sheetViews>
  <sheetFormatPr defaultColWidth="9.140625" defaultRowHeight="15"/>
  <cols>
    <col min="5" max="5" width="11.57421875" style="0" bestFit="1" customWidth="1"/>
    <col min="8" max="8" width="10.57421875" style="0" bestFit="1" customWidth="1"/>
  </cols>
  <sheetData>
    <row r="1" ht="15">
      <c r="A1" s="62" t="s">
        <v>129</v>
      </c>
    </row>
    <row r="2" ht="15">
      <c r="A2" s="62" t="s">
        <v>130</v>
      </c>
    </row>
    <row r="3" ht="15">
      <c r="A3" s="62"/>
    </row>
    <row r="4" ht="15">
      <c r="A4" s="63" t="s">
        <v>131</v>
      </c>
    </row>
    <row r="5" ht="15">
      <c r="A5" s="63" t="s">
        <v>132</v>
      </c>
    </row>
    <row r="6" ht="15">
      <c r="A6" s="63"/>
    </row>
    <row r="7" ht="15.75" thickBot="1"/>
    <row r="8" spans="1:5" ht="15.75" thickBot="1">
      <c r="A8" t="s">
        <v>133</v>
      </c>
      <c r="E8" s="64">
        <v>0</v>
      </c>
    </row>
    <row r="9" ht="15.75" thickBot="1"/>
    <row r="10" spans="1:9" ht="15.75" thickBot="1">
      <c r="A10" t="s">
        <v>134</v>
      </c>
      <c r="E10" s="64">
        <f>+$E$8*0.115044247787611</f>
        <v>0</v>
      </c>
      <c r="F10" t="s">
        <v>135</v>
      </c>
      <c r="H10" s="66">
        <f>+$E$10*0.384615384615385*0.67</f>
        <v>0</v>
      </c>
      <c r="I10" t="s">
        <v>136</v>
      </c>
    </row>
    <row r="11" spans="8:9" ht="15">
      <c r="H11" s="66">
        <f>+$E$10*0.615384615384615*0.78</f>
        <v>0</v>
      </c>
      <c r="I11" t="s">
        <v>137</v>
      </c>
    </row>
    <row r="12" ht="15.75" thickBot="1"/>
    <row r="13" spans="8:9" ht="15.75" thickBot="1">
      <c r="H13" s="65">
        <f>SUM($H$9:$H$12)</f>
        <v>0</v>
      </c>
      <c r="I13" t="s">
        <v>138</v>
      </c>
    </row>
    <row r="14" ht="15.75" thickBot="1"/>
    <row r="15" spans="8:9" ht="15.75" thickBot="1">
      <c r="H15" s="65">
        <f>+$E$10*0.7377</f>
        <v>0</v>
      </c>
      <c r="I15" t="s">
        <v>139</v>
      </c>
    </row>
    <row r="19" ht="15.75" thickBot="1"/>
    <row r="20" spans="1:5" ht="15.75" thickBot="1">
      <c r="A20" t="s">
        <v>140</v>
      </c>
      <c r="E20" s="65">
        <f>+$E$8-$H$13</f>
        <v>0</v>
      </c>
    </row>
  </sheetData>
  <sheetProtection password="8737" sheet="1" objects="1" scenarios="1"/>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I20"/>
  <sheetViews>
    <sheetView zoomScalePageLayoutView="0" workbookViewId="0" topLeftCell="A1">
      <selection activeCell="H13" sqref="H13"/>
    </sheetView>
  </sheetViews>
  <sheetFormatPr defaultColWidth="9.140625" defaultRowHeight="15"/>
  <cols>
    <col min="5" max="5" width="11.57421875" style="0" bestFit="1" customWidth="1"/>
    <col min="8" max="8" width="10.57421875" style="0" bestFit="1" customWidth="1"/>
  </cols>
  <sheetData>
    <row r="1" ht="15">
      <c r="A1" s="62" t="s">
        <v>129</v>
      </c>
    </row>
    <row r="2" ht="15">
      <c r="A2" s="62" t="s">
        <v>141</v>
      </c>
    </row>
    <row r="3" ht="15">
      <c r="A3" s="62"/>
    </row>
    <row r="4" ht="15">
      <c r="A4" s="63" t="s">
        <v>142</v>
      </c>
    </row>
    <row r="5" ht="15">
      <c r="A5" s="63" t="s">
        <v>132</v>
      </c>
    </row>
    <row r="6" ht="15">
      <c r="A6" s="63"/>
    </row>
    <row r="7" ht="15.75" thickBot="1"/>
    <row r="8" spans="1:5" ht="15.75" thickBot="1">
      <c r="A8" t="s">
        <v>133</v>
      </c>
      <c r="E8" s="64">
        <v>0</v>
      </c>
    </row>
    <row r="9" ht="15.75" thickBot="1"/>
    <row r="10" spans="1:9" ht="15.75" thickBot="1">
      <c r="A10" t="s">
        <v>143</v>
      </c>
      <c r="E10" s="64">
        <f>+$E$8*0.0476190476190476</f>
        <v>0</v>
      </c>
      <c r="F10" t="s">
        <v>135</v>
      </c>
      <c r="H10" s="66">
        <f>+$E$10*0.67</f>
        <v>0</v>
      </c>
      <c r="I10" t="s">
        <v>136</v>
      </c>
    </row>
    <row r="12" ht="15.75" thickBot="1"/>
    <row r="13" spans="8:9" ht="15.75" thickBot="1">
      <c r="H13" s="65">
        <f>SUM($H$9:$H$12)</f>
        <v>0</v>
      </c>
      <c r="I13" t="s">
        <v>138</v>
      </c>
    </row>
    <row r="19" ht="15.75" thickBot="1"/>
    <row r="20" spans="1:5" ht="15.75" thickBot="1">
      <c r="A20" t="s">
        <v>140</v>
      </c>
      <c r="E20" s="65">
        <f>+$E$8-$H$13</f>
        <v>0</v>
      </c>
    </row>
  </sheetData>
  <sheetProtection password="8737" sheet="1" objects="1" scenarios="1"/>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F13"/>
  <sheetViews>
    <sheetView zoomScalePageLayoutView="0" workbookViewId="0" topLeftCell="A1">
      <selection activeCell="F9" sqref="F9"/>
    </sheetView>
  </sheetViews>
  <sheetFormatPr defaultColWidth="9.140625" defaultRowHeight="15"/>
  <cols>
    <col min="6" max="6" width="11.57421875" style="0" bestFit="1" customWidth="1"/>
  </cols>
  <sheetData>
    <row r="1" ht="15">
      <c r="A1" s="62" t="s">
        <v>129</v>
      </c>
    </row>
    <row r="2" ht="15">
      <c r="A2" s="62" t="s">
        <v>144</v>
      </c>
    </row>
    <row r="3" ht="15">
      <c r="A3" s="62"/>
    </row>
    <row r="4" s="67" customFormat="1" ht="15">
      <c r="A4" s="63" t="s">
        <v>145</v>
      </c>
    </row>
    <row r="5" s="67" customFormat="1" ht="15">
      <c r="A5" s="63" t="s">
        <v>146</v>
      </c>
    </row>
    <row r="6" ht="15">
      <c r="A6" s="62"/>
    </row>
    <row r="7" ht="15.75" thickBot="1"/>
    <row r="8" spans="1:6" ht="15.75" thickBot="1">
      <c r="A8" t="s">
        <v>147</v>
      </c>
      <c r="F8" s="64">
        <v>0</v>
      </c>
    </row>
    <row r="9" ht="15.75" thickBot="1"/>
    <row r="10" spans="1:6" ht="15.75" thickBot="1">
      <c r="A10" t="s">
        <v>148</v>
      </c>
      <c r="F10" s="65">
        <f>+$F$8/(1-0.15)</f>
        <v>0</v>
      </c>
    </row>
    <row r="12" ht="15.75" thickBot="1"/>
    <row r="13" spans="1:6" ht="15.75" thickBot="1">
      <c r="A13" t="s">
        <v>149</v>
      </c>
      <c r="F13" s="65">
        <f>+$F$10-($F$10*0.15)</f>
        <v>0</v>
      </c>
    </row>
  </sheetData>
  <sheetProtection password="8737"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Powell</dc:creator>
  <cp:keywords/>
  <dc:description/>
  <cp:lastModifiedBy>Liz Powell</cp:lastModifiedBy>
  <dcterms:created xsi:type="dcterms:W3CDTF">2023-03-07T19:19:41Z</dcterms:created>
  <dcterms:modified xsi:type="dcterms:W3CDTF">2023-12-19T20:29:22Z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